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9450" activeTab="0"/>
  </bookViews>
  <sheets>
    <sheet name="注意事項" sheetId="1" r:id="rId1"/>
    <sheet name="追加" sheetId="2" r:id="rId2"/>
    <sheet name="削減" sheetId="3" r:id="rId3"/>
    <sheet name="判定" sheetId="4" state="hidden" r:id="rId4"/>
    <sheet name="判定 (2)" sheetId="5" state="hidden" r:id="rId5"/>
    <sheet name="BP部用シート" sheetId="6" state="hidden" r:id="rId6"/>
  </sheets>
  <definedNames>
    <definedName name="_xlnm.Print_Area" localSheetId="2">'削減'!$A$1:$W$58</definedName>
    <definedName name="_xlnm.Print_Area" localSheetId="0">'注意事項'!$A$1:$E$37</definedName>
    <definedName name="_xlnm.Print_Area" localSheetId="1">'追加'!$A$1:$W$58</definedName>
  </definedNames>
  <calcPr fullCalcOnLoad="1"/>
</workbook>
</file>

<file path=xl/sharedStrings.xml><?xml version="1.0" encoding="utf-8"?>
<sst xmlns="http://schemas.openxmlformats.org/spreadsheetml/2006/main" count="280" uniqueCount="129">
  <si>
    <t>お申込年月日</t>
  </si>
  <si>
    <t>お申込者</t>
  </si>
  <si>
    <t xml:space="preserve">住所 </t>
  </si>
  <si>
    <t>貴社名</t>
  </si>
  <si>
    <t>部署名</t>
  </si>
  <si>
    <t>担当者氏名</t>
  </si>
  <si>
    <t>TEL</t>
  </si>
  <si>
    <t>E-mail</t>
  </si>
  <si>
    <t>PC資産管理</t>
  </si>
  <si>
    <t>PC操作ログ</t>
  </si>
  <si>
    <t>【KDDI営業記入欄】</t>
  </si>
  <si>
    <t>部署</t>
  </si>
  <si>
    <t>氏名</t>
  </si>
  <si>
    <t>事務担当</t>
  </si>
  <si>
    <t>営業
担当</t>
  </si>
  <si>
    <t>技術
担当</t>
  </si>
  <si>
    <t>&lt;1/1&gt;</t>
  </si>
  <si>
    <t>プロキシサーバの
ご利用有無</t>
  </si>
  <si>
    <t>商品コード</t>
  </si>
  <si>
    <t>数量</t>
  </si>
  <si>
    <t>E-mail</t>
  </si>
  <si>
    <t>一時金</t>
  </si>
  <si>
    <t>月額</t>
  </si>
  <si>
    <t>提供料金</t>
  </si>
  <si>
    <t>調達料金</t>
  </si>
  <si>
    <t>【商品CD】</t>
  </si>
  <si>
    <t>メニュー</t>
  </si>
  <si>
    <t>印</t>
  </si>
  <si>
    <t>プロキシサーバの
IPアドレス</t>
  </si>
  <si>
    <t>□</t>
  </si>
  <si>
    <t>ウイルス対策</t>
  </si>
  <si>
    <t>※貴社ネットワーク環境における、プロキシサーバご利用有無をご回答ください。</t>
  </si>
  <si>
    <t>※PC資産管理とPC操作ログを申し込む場合は、必ずセット（PC資産管理＋PC操作ログ）を選択してください。</t>
  </si>
  <si>
    <t>商品名</t>
  </si>
  <si>
    <t>SSIS
ｵｰﾀﾞ番号</t>
  </si>
  <si>
    <t>UKC</t>
  </si>
  <si>
    <t>備考欄</t>
  </si>
  <si>
    <t>PC資産管理</t>
  </si>
  <si>
    <t>PC操作ﾛｸﾞ</t>
  </si>
  <si>
    <t>ｾｯﾄ(PC資産管理+PC操作ﾛｸﾞ)</t>
  </si>
  <si>
    <t>単独ﾒﾆｭｰ一時金</t>
  </si>
  <si>
    <t>ｾｯﾄﾒﾆｭｰ一時金</t>
  </si>
  <si>
    <t>ｳｲﾙｽ対策(F-secure)</t>
  </si>
  <si>
    <t>一時金/ｳｲﾙｽ対策(F-secure)</t>
  </si>
  <si>
    <t>PCｾｯﾄﾌﾟﾗﾝ専用(PC資産管理+ｳｲﾙｽ対策F)</t>
  </si>
  <si>
    <t>一時金/PCｾｯﾄﾌﾟﾗﾝ専用(PC資産管理+ｳｲﾙｽ対策F)</t>
  </si>
  <si>
    <t>PCデータ削除</t>
  </si>
  <si>
    <t>PC資産管理</t>
  </si>
  <si>
    <t>PC操作ログ</t>
  </si>
  <si>
    <t>セット</t>
  </si>
  <si>
    <t>ウイルス対策</t>
  </si>
  <si>
    <t>変更後メニュー</t>
  </si>
  <si>
    <t>メニュー</t>
  </si>
  <si>
    <t>現行台数</t>
  </si>
  <si>
    <t>変更後台数</t>
  </si>
  <si>
    <t>現行メニュー</t>
  </si>
  <si>
    <t>変更前</t>
  </si>
  <si>
    <t>変更後</t>
  </si>
  <si>
    <t>メニュー</t>
  </si>
  <si>
    <t>利用</t>
  </si>
  <si>
    <t>項目</t>
  </si>
  <si>
    <t>一時金台数</t>
  </si>
  <si>
    <t>月額台数</t>
  </si>
  <si>
    <t>現行台数</t>
  </si>
  <si>
    <t>変更後台数</t>
  </si>
  <si>
    <t>メニューＣ</t>
  </si>
  <si>
    <t>メニューＤ</t>
  </si>
  <si>
    <t>PCﾃﾞｰﾀ削除</t>
  </si>
  <si>
    <t>PCﾃﾞｰﾀ削除一時金</t>
  </si>
  <si>
    <t>メニュー変更判定</t>
  </si>
  <si>
    <t>変更台数</t>
  </si>
  <si>
    <t>料金判定台数</t>
  </si>
  <si>
    <t>メニューC月額料金</t>
  </si>
  <si>
    <t>メニューC一時金</t>
  </si>
  <si>
    <t>メニューD月額料金</t>
  </si>
  <si>
    <t>メニューD一時金</t>
  </si>
  <si>
    <t>適用希望日</t>
  </si>
  <si>
    <t>※申込書受領後の適用希望日変更はできません。</t>
  </si>
  <si>
    <t>セット（PC資産管理＋PC操作ログ）</t>
  </si>
  <si>
    <t>URLフィルタリング</t>
  </si>
  <si>
    <t>PC制御オプション（PC資産管理orPC操作ログ専用オプション）</t>
  </si>
  <si>
    <t>PC制御OP月額料金</t>
  </si>
  <si>
    <t>PC制御OP一時金</t>
  </si>
  <si>
    <t>URLﾌｨﾙﾀ月額料金</t>
  </si>
  <si>
    <t>URLﾌｨﾙﾀ一時金</t>
  </si>
  <si>
    <t>Ver2.4</t>
  </si>
  <si>
    <t>２．【適用希望日】（必須）</t>
  </si>
  <si>
    <t>※本申込書は追加専用です。利用台数、メニューを削減する場合は、別シートの削減申込書をご利用ください。</t>
  </si>
  <si>
    <t>４．【プロキシサーバのご利用有無】(必須)</t>
  </si>
  <si>
    <r>
      <t xml:space="preserve">PCリモート管理サービス追加申込書
</t>
    </r>
    <r>
      <rPr>
        <b/>
        <sz val="14"/>
        <rFont val="ＭＳ Ｐゴシック"/>
        <family val="3"/>
      </rPr>
      <t>（ご利用台数・メニューの追加専用）</t>
    </r>
  </si>
  <si>
    <r>
      <t xml:space="preserve">PCリモート管理サービス削減申込書
</t>
    </r>
    <r>
      <rPr>
        <b/>
        <sz val="14"/>
        <rFont val="ＭＳ Ｐゴシック"/>
        <family val="3"/>
      </rPr>
      <t>（ご利用台数・メニューの削減専用）</t>
    </r>
  </si>
  <si>
    <t>２．【現行ご利用台数・メニューの最終利用日】（必須）</t>
  </si>
  <si>
    <t>現行ご利用台数・メニューの最終利用日</t>
  </si>
  <si>
    <t>※本申込書は削減専用です。利用台数、メニューを追加する場合は、別シートの追加申込書をご利用ください。</t>
  </si>
  <si>
    <t>※申込書受領後の最終利用日の変更はできません。</t>
  </si>
  <si>
    <t>【本資料の送付先】</t>
  </si>
  <si>
    <t>ＫＤＤＩ株式会社</t>
  </si>
  <si>
    <t>法人お客さまセンター行</t>
  </si>
  <si>
    <t>【各申込書の用途】</t>
  </si>
  <si>
    <t>申込書種類</t>
  </si>
  <si>
    <t>用途</t>
  </si>
  <si>
    <t>リードタイム</t>
  </si>
  <si>
    <t>追加申込書</t>
  </si>
  <si>
    <t>既存契約のID数を追加する場合</t>
  </si>
  <si>
    <t>サービス開始希望日の10営業日前までに、弊社</t>
  </si>
  <si>
    <t>削減申込書</t>
  </si>
  <si>
    <t>既存契約のID数を削減する場合</t>
  </si>
  <si>
    <t>受け付け完了。</t>
  </si>
  <si>
    <t>解約申込書</t>
  </si>
  <si>
    <t>既存契約を解約する場合</t>
  </si>
  <si>
    <t>解約したい月の前月15日前までに、弊社受け付け完了。</t>
  </si>
  <si>
    <t>【その他】</t>
  </si>
  <si>
    <t>・一部メニューのみID数を変更（追加・削除）することはできません。</t>
  </si>
  <si>
    <t>・申込書の記載に不備があった場合、お電話にて確認させていただきます。</t>
  </si>
  <si>
    <t>・申込書の記載に不備があった場合、当該内容が確認できた時点で弊社受付完了となります。</t>
  </si>
  <si>
    <t>KDDI株式会社　宛</t>
  </si>
  <si>
    <t>１．【お客さま情報】（必須）</t>
  </si>
  <si>
    <t>※適用希望日の10営業日前までにお申し込みください。</t>
  </si>
  <si>
    <t>３．【お申し込み内容】（必須）</t>
  </si>
  <si>
    <t>※お申し込み内容については手書きせず、エクセルファイル上でメニュー選択と台数入力を行ってください。</t>
  </si>
  <si>
    <t>※最終利用日の10営業日前までにお申し込みください。</t>
  </si>
  <si>
    <t>〒160-8790</t>
  </si>
  <si>
    <t>東京都新宿区西新宿1丁目20-1 オリックス不動産　西新宿ビル4F</t>
  </si>
  <si>
    <t>※最低利用台数は1メニュー当たり5台です。メニューごとに違う台数で申し込むことはできません。</t>
  </si>
  <si>
    <t>※『ウイルス対策』のみお申し込みの場合はご記入不要です。</t>
  </si>
  <si>
    <t>KDDI株式会社　宛</t>
  </si>
  <si>
    <t>５．【ユーザーID】（必須）</t>
  </si>
  <si>
    <t>※現在ご利用中のユーザーIDをご記入ください。</t>
  </si>
  <si>
    <t>※お申込者さまのE-mailアドレスに開通通知をお送りします。必ずご記入ください。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</si>
</sst>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  <numFmt numFmtId="177" formatCode="0_ "/>
    <numFmt numFmtId="178" formatCode="#,##0.0;[Red]\-#,##0.0"/>
    <numFmt numFmtId="179" formatCode="#,##0.000;[Red]\-#,##0.000"/>
    <numFmt numFmtId="180" formatCode="[&lt;=999]000;[&lt;=9999]000\-00;000\-0000"/>
    <numFmt numFmtId="181" formatCode="[$-F800]dddd\,\ mmmm\ dd\,\ 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i/>
      <u val="single"/>
      <sz val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color indexed="22"/>
      <name val="ＭＳ Ｐゴシック"/>
      <family val="3"/>
    </font>
    <font>
      <b/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49" fontId="3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Protection="1">
      <alignment/>
      <protection/>
    </xf>
    <xf numFmtId="0" fontId="9" fillId="0" borderId="0" xfId="61" applyFont="1" applyFill="1" applyProtection="1">
      <alignment/>
      <protection/>
    </xf>
    <xf numFmtId="0" fontId="9" fillId="33" borderId="21" xfId="6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9" fillId="0" borderId="21" xfId="61" applyFont="1" applyFill="1" applyBorder="1" applyAlignment="1" applyProtection="1">
      <alignment vertical="center"/>
      <protection/>
    </xf>
    <xf numFmtId="0" fontId="9" fillId="0" borderId="21" xfId="61" applyFont="1" applyFill="1" applyBorder="1" applyAlignment="1" applyProtection="1">
      <alignment horizontal="center"/>
      <protection/>
    </xf>
    <xf numFmtId="6" fontId="9" fillId="0" borderId="21" xfId="58" applyFont="1" applyFill="1" applyBorder="1" applyAlignment="1" applyProtection="1">
      <alignment/>
      <protection/>
    </xf>
    <xf numFmtId="38" fontId="9" fillId="0" borderId="21" xfId="49" applyFont="1" applyFill="1" applyBorder="1" applyAlignment="1" applyProtection="1">
      <alignment vertical="center" wrapText="1"/>
      <protection/>
    </xf>
    <xf numFmtId="38" fontId="9" fillId="0" borderId="21" xfId="49" applyFont="1" applyFill="1" applyBorder="1" applyAlignment="1" applyProtection="1">
      <alignment vertical="center"/>
      <protection/>
    </xf>
    <xf numFmtId="0" fontId="9" fillId="0" borderId="21" xfId="61" applyFont="1" applyFill="1" applyBorder="1" applyProtection="1">
      <alignment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6" fillId="34" borderId="2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176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13" fillId="36" borderId="2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13" fillId="36" borderId="33" xfId="0" applyFont="1" applyFill="1" applyBorder="1" applyAlignment="1">
      <alignment horizontal="center" vertical="center"/>
    </xf>
    <xf numFmtId="0" fontId="0" fillId="36" borderId="26" xfId="0" applyFill="1" applyBorder="1" applyAlignment="1">
      <alignment vertical="center"/>
    </xf>
    <xf numFmtId="176" fontId="0" fillId="36" borderId="30" xfId="0" applyNumberForma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176" fontId="0" fillId="36" borderId="35" xfId="0" applyNumberFormat="1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176" fontId="0" fillId="36" borderId="21" xfId="0" applyNumberFormat="1" applyFill="1" applyBorder="1" applyAlignment="1">
      <alignment vertical="center"/>
    </xf>
    <xf numFmtId="176" fontId="0" fillId="36" borderId="37" xfId="0" applyNumberFormat="1" applyFill="1" applyBorder="1" applyAlignment="1">
      <alignment vertical="center"/>
    </xf>
    <xf numFmtId="0" fontId="9" fillId="36" borderId="21" xfId="61" applyFont="1" applyFill="1" applyBorder="1" applyAlignment="1" applyProtection="1">
      <alignment horizontal="center"/>
      <protection/>
    </xf>
    <xf numFmtId="0" fontId="9" fillId="36" borderId="21" xfId="61" applyFont="1" applyFill="1" applyBorder="1" applyProtection="1">
      <alignment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36" borderId="3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37" borderId="26" xfId="0" applyFill="1" applyBorder="1" applyAlignment="1">
      <alignment vertical="center"/>
    </xf>
    <xf numFmtId="176" fontId="0" fillId="37" borderId="30" xfId="0" applyNumberForma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176" fontId="0" fillId="37" borderId="37" xfId="0" applyNumberFormat="1" applyFill="1" applyBorder="1" applyAlignment="1">
      <alignment vertical="center"/>
    </xf>
    <xf numFmtId="176" fontId="0" fillId="37" borderId="35" xfId="0" applyNumberFormat="1" applyFill="1" applyBorder="1" applyAlignment="1">
      <alignment vertical="center"/>
    </xf>
    <xf numFmtId="176" fontId="0" fillId="37" borderId="24" xfId="0" applyNumberFormat="1" applyFill="1" applyBorder="1" applyAlignment="1">
      <alignment vertical="center"/>
    </xf>
    <xf numFmtId="176" fontId="0" fillId="37" borderId="25" xfId="0" applyNumberFormat="1" applyFill="1" applyBorder="1" applyAlignment="1">
      <alignment vertical="center"/>
    </xf>
    <xf numFmtId="38" fontId="9" fillId="37" borderId="21" xfId="49" applyFont="1" applyFill="1" applyBorder="1" applyAlignment="1" applyProtection="1">
      <alignment vertical="center"/>
      <protection/>
    </xf>
    <xf numFmtId="0" fontId="9" fillId="37" borderId="21" xfId="61" applyFont="1" applyFill="1" applyBorder="1" applyAlignment="1" applyProtection="1">
      <alignment horizontal="center"/>
      <protection/>
    </xf>
    <xf numFmtId="6" fontId="9" fillId="37" borderId="21" xfId="58" applyFont="1" applyFill="1" applyBorder="1" applyAlignment="1" applyProtection="1">
      <alignment/>
      <protection/>
    </xf>
    <xf numFmtId="0" fontId="9" fillId="37" borderId="21" xfId="61" applyFont="1" applyFill="1" applyBorder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3" fillId="35" borderId="24" xfId="0" applyFont="1" applyFill="1" applyBorder="1" applyAlignment="1">
      <alignment horizontal="left" vertical="center"/>
    </xf>
    <xf numFmtId="176" fontId="0" fillId="37" borderId="21" xfId="0" applyNumberFormat="1" applyFill="1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left" vertical="center"/>
      <protection locked="0"/>
    </xf>
    <xf numFmtId="181" fontId="9" fillId="0" borderId="14" xfId="0" applyNumberFormat="1" applyFont="1" applyBorder="1" applyAlignment="1" applyProtection="1">
      <alignment horizontal="left" vertical="center"/>
      <protection locked="0"/>
    </xf>
    <xf numFmtId="181" fontId="9" fillId="0" borderId="15" xfId="0" applyNumberFormat="1" applyFont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9" fillId="0" borderId="11" xfId="0" applyNumberFormat="1" applyFont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left" vertical="center"/>
      <protection locked="0"/>
    </xf>
    <xf numFmtId="181" fontId="9" fillId="0" borderId="17" xfId="0" applyNumberFormat="1" applyFont="1" applyBorder="1" applyAlignment="1" applyProtection="1">
      <alignment horizontal="left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14" xfId="0" applyNumberFormat="1" applyFont="1" applyFill="1" applyBorder="1" applyAlignment="1" applyProtection="1">
      <alignment horizontal="center" vertical="center"/>
      <protection locked="0"/>
    </xf>
    <xf numFmtId="176" fontId="14" fillId="0" borderId="15" xfId="0" applyNumberFormat="1" applyFont="1" applyFill="1" applyBorder="1" applyAlignment="1" applyProtection="1">
      <alignment horizontal="center" vertical="center"/>
      <protection locked="0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left" vertical="center"/>
      <protection/>
    </xf>
    <xf numFmtId="0" fontId="6" fillId="34" borderId="19" xfId="0" applyFont="1" applyFill="1" applyBorder="1" applyAlignment="1" applyProtection="1">
      <alignment horizontal="left" vertical="center"/>
      <protection/>
    </xf>
    <xf numFmtId="0" fontId="6" fillId="34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33" borderId="21" xfId="61" applyFont="1" applyFill="1" applyBorder="1" applyAlignment="1" applyProtection="1">
      <alignment horizontal="center"/>
      <protection/>
    </xf>
    <xf numFmtId="0" fontId="9" fillId="33" borderId="21" xfId="61" applyFont="1" applyFill="1" applyBorder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91116追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161925</xdr:rowOff>
    </xdr:from>
    <xdr:to>
      <xdr:col>3</xdr:col>
      <xdr:colOff>171450</xdr:colOff>
      <xdr:row>3</xdr:row>
      <xdr:rowOff>161925</xdr:rowOff>
    </xdr:to>
    <xdr:pic>
      <xdr:nvPicPr>
        <xdr:cNvPr id="1" name="Picture 4" descr="se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3375"/>
          <a:ext cx="809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161925</xdr:rowOff>
    </xdr:from>
    <xdr:to>
      <xdr:col>3</xdr:col>
      <xdr:colOff>171450</xdr:colOff>
      <xdr:row>3</xdr:row>
      <xdr:rowOff>161925</xdr:rowOff>
    </xdr:to>
    <xdr:pic>
      <xdr:nvPicPr>
        <xdr:cNvPr id="1" name="Picture 4" descr="se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3375"/>
          <a:ext cx="809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</xdr:row>
      <xdr:rowOff>38100</xdr:rowOff>
    </xdr:from>
    <xdr:to>
      <xdr:col>3</xdr:col>
      <xdr:colOff>1038225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181350" y="1019175"/>
          <a:ext cx="876300" cy="46672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</xdr:row>
      <xdr:rowOff>38100</xdr:rowOff>
    </xdr:from>
    <xdr:to>
      <xdr:col>3</xdr:col>
      <xdr:colOff>1038225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181350" y="1019175"/>
          <a:ext cx="876300" cy="46672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12" customWidth="1"/>
    <col min="2" max="2" width="13.50390625" style="112" customWidth="1"/>
    <col min="3" max="3" width="26.50390625" style="112" customWidth="1"/>
    <col min="4" max="4" width="44.625" style="112" customWidth="1"/>
    <col min="5" max="5" width="4.25390625" style="112" customWidth="1"/>
    <col min="6" max="16384" width="9.00390625" style="112" customWidth="1"/>
  </cols>
  <sheetData>
    <row r="2" spans="1:5" ht="13.5">
      <c r="A2" s="146"/>
      <c r="B2" s="147"/>
      <c r="C2" s="147"/>
      <c r="D2" s="147"/>
      <c r="E2" s="148"/>
    </row>
    <row r="3" spans="1:5" ht="13.5">
      <c r="A3" s="149"/>
      <c r="B3" s="150" t="s">
        <v>95</v>
      </c>
      <c r="C3" s="150"/>
      <c r="D3" s="150"/>
      <c r="E3" s="151"/>
    </row>
    <row r="4" spans="1:5" ht="13.5">
      <c r="A4" s="149"/>
      <c r="B4" s="152" t="s">
        <v>121</v>
      </c>
      <c r="C4" s="150"/>
      <c r="D4" s="150"/>
      <c r="E4" s="151"/>
    </row>
    <row r="5" spans="1:5" ht="13.5">
      <c r="A5" s="149"/>
      <c r="B5" s="152" t="s">
        <v>122</v>
      </c>
      <c r="C5" s="150"/>
      <c r="D5" s="150"/>
      <c r="E5" s="151"/>
    </row>
    <row r="6" spans="1:5" ht="13.5">
      <c r="A6" s="149"/>
      <c r="B6" s="152" t="s">
        <v>96</v>
      </c>
      <c r="C6" s="150"/>
      <c r="D6" s="150"/>
      <c r="E6" s="151"/>
    </row>
    <row r="7" spans="1:5" ht="13.5">
      <c r="A7" s="149"/>
      <c r="B7" s="152" t="s">
        <v>97</v>
      </c>
      <c r="C7" s="150"/>
      <c r="D7" s="150"/>
      <c r="E7" s="151"/>
    </row>
    <row r="8" spans="1:5" ht="13.5">
      <c r="A8" s="149"/>
      <c r="B8" s="150"/>
      <c r="C8" s="150"/>
      <c r="D8" s="150"/>
      <c r="E8" s="151"/>
    </row>
    <row r="9" spans="1:5" ht="13.5">
      <c r="A9" s="149"/>
      <c r="B9" s="153" t="s">
        <v>98</v>
      </c>
      <c r="C9" s="150"/>
      <c r="D9" s="150"/>
      <c r="E9" s="151"/>
    </row>
    <row r="10" spans="1:5" ht="13.5">
      <c r="A10" s="149"/>
      <c r="B10" s="154" t="s">
        <v>99</v>
      </c>
      <c r="C10" s="155" t="s">
        <v>100</v>
      </c>
      <c r="D10" s="155" t="s">
        <v>101</v>
      </c>
      <c r="E10" s="151"/>
    </row>
    <row r="11" spans="1:5" ht="13.5">
      <c r="A11" s="149"/>
      <c r="B11" s="156" t="s">
        <v>102</v>
      </c>
      <c r="C11" s="157" t="s">
        <v>103</v>
      </c>
      <c r="D11" s="158" t="s">
        <v>104</v>
      </c>
      <c r="E11" s="151"/>
    </row>
    <row r="12" spans="1:5" ht="13.5">
      <c r="A12" s="149"/>
      <c r="B12" s="159" t="s">
        <v>105</v>
      </c>
      <c r="C12" s="157" t="s">
        <v>106</v>
      </c>
      <c r="D12" s="160" t="s">
        <v>107</v>
      </c>
      <c r="E12" s="151"/>
    </row>
    <row r="13" spans="1:5" ht="13.5">
      <c r="A13" s="149"/>
      <c r="B13" s="157" t="s">
        <v>108</v>
      </c>
      <c r="C13" s="157" t="s">
        <v>109</v>
      </c>
      <c r="D13" s="157" t="s">
        <v>110</v>
      </c>
      <c r="E13" s="151"/>
    </row>
    <row r="14" spans="1:5" ht="13.5">
      <c r="A14" s="149"/>
      <c r="B14" s="150"/>
      <c r="C14" s="150"/>
      <c r="D14" s="150"/>
      <c r="E14" s="151"/>
    </row>
    <row r="15" spans="1:5" ht="13.5">
      <c r="A15" s="149"/>
      <c r="B15" s="161" t="s">
        <v>111</v>
      </c>
      <c r="C15" s="150"/>
      <c r="D15" s="150"/>
      <c r="E15" s="151"/>
    </row>
    <row r="16" spans="1:5" ht="13.5">
      <c r="A16" s="149"/>
      <c r="B16" s="161" t="s">
        <v>112</v>
      </c>
      <c r="C16" s="150"/>
      <c r="D16" s="150"/>
      <c r="E16" s="151"/>
    </row>
    <row r="17" spans="1:5" ht="13.5">
      <c r="A17" s="149"/>
      <c r="B17" s="161" t="s">
        <v>113</v>
      </c>
      <c r="C17" s="150"/>
      <c r="D17" s="150"/>
      <c r="E17" s="151"/>
    </row>
    <row r="18" spans="1:5" ht="13.5">
      <c r="A18" s="149"/>
      <c r="B18" s="161" t="s">
        <v>114</v>
      </c>
      <c r="C18" s="150"/>
      <c r="D18" s="150"/>
      <c r="E18" s="151"/>
    </row>
    <row r="19" spans="1:5" ht="13.5">
      <c r="A19" s="149"/>
      <c r="B19" s="150"/>
      <c r="C19" s="150"/>
      <c r="D19" s="150"/>
      <c r="E19" s="151"/>
    </row>
    <row r="20" spans="1:5" ht="13.5">
      <c r="A20" s="149"/>
      <c r="B20" s="150"/>
      <c r="C20" s="150"/>
      <c r="D20" s="150"/>
      <c r="E20" s="151"/>
    </row>
    <row r="21" spans="1:5" ht="13.5">
      <c r="A21" s="149"/>
      <c r="B21" s="150"/>
      <c r="C21" s="150"/>
      <c r="D21" s="150"/>
      <c r="E21" s="151"/>
    </row>
    <row r="22" spans="1:5" ht="13.5">
      <c r="A22" s="149"/>
      <c r="B22" s="150"/>
      <c r="C22" s="150"/>
      <c r="D22" s="150"/>
      <c r="E22" s="151"/>
    </row>
    <row r="23" spans="1:5" ht="13.5">
      <c r="A23" s="149"/>
      <c r="B23" s="150"/>
      <c r="C23" s="150"/>
      <c r="D23" s="150"/>
      <c r="E23" s="151"/>
    </row>
    <row r="24" spans="1:5" ht="13.5">
      <c r="A24" s="149"/>
      <c r="B24" s="150"/>
      <c r="C24" s="150"/>
      <c r="D24" s="150"/>
      <c r="E24" s="151"/>
    </row>
    <row r="25" spans="1:5" ht="13.5">
      <c r="A25" s="149"/>
      <c r="B25" s="150"/>
      <c r="C25" s="150"/>
      <c r="D25" s="150"/>
      <c r="E25" s="151"/>
    </row>
    <row r="26" spans="1:5" ht="13.5">
      <c r="A26" s="149"/>
      <c r="B26" s="150"/>
      <c r="C26" s="150"/>
      <c r="D26" s="150"/>
      <c r="E26" s="151"/>
    </row>
    <row r="27" spans="1:5" ht="13.5">
      <c r="A27" s="149"/>
      <c r="B27" s="150"/>
      <c r="C27" s="150"/>
      <c r="D27" s="150"/>
      <c r="E27" s="151"/>
    </row>
    <row r="28" spans="1:5" ht="13.5">
      <c r="A28" s="149"/>
      <c r="B28" s="150"/>
      <c r="C28" s="150"/>
      <c r="D28" s="150"/>
      <c r="E28" s="151"/>
    </row>
    <row r="29" spans="1:5" ht="13.5">
      <c r="A29" s="149"/>
      <c r="B29" s="150"/>
      <c r="C29" s="150"/>
      <c r="D29" s="150"/>
      <c r="E29" s="151"/>
    </row>
    <row r="30" spans="1:5" ht="13.5">
      <c r="A30" s="149"/>
      <c r="B30" s="150"/>
      <c r="C30" s="150"/>
      <c r="D30" s="150"/>
      <c r="E30" s="151"/>
    </row>
    <row r="31" spans="1:5" ht="13.5">
      <c r="A31" s="149"/>
      <c r="B31" s="150"/>
      <c r="C31" s="150"/>
      <c r="D31" s="150"/>
      <c r="E31" s="151"/>
    </row>
    <row r="32" spans="1:5" ht="13.5">
      <c r="A32" s="149"/>
      <c r="B32" s="150"/>
      <c r="C32" s="150"/>
      <c r="D32" s="150"/>
      <c r="E32" s="151"/>
    </row>
    <row r="33" spans="1:5" ht="13.5">
      <c r="A33" s="149"/>
      <c r="B33" s="150"/>
      <c r="C33" s="150"/>
      <c r="D33" s="150"/>
      <c r="E33" s="151"/>
    </row>
    <row r="34" spans="1:5" ht="13.5">
      <c r="A34" s="149"/>
      <c r="B34" s="150"/>
      <c r="C34" s="150"/>
      <c r="D34" s="150"/>
      <c r="E34" s="151"/>
    </row>
    <row r="35" spans="1:5" ht="13.5">
      <c r="A35" s="149"/>
      <c r="B35" s="150"/>
      <c r="C35" s="150"/>
      <c r="D35" s="150"/>
      <c r="E35" s="151"/>
    </row>
    <row r="36" spans="1:5" ht="13.5">
      <c r="A36" s="149"/>
      <c r="B36" s="150"/>
      <c r="C36" s="150"/>
      <c r="D36" s="150"/>
      <c r="E36" s="151"/>
    </row>
    <row r="37" spans="1:5" ht="13.5">
      <c r="A37" s="162"/>
      <c r="B37" s="163"/>
      <c r="C37" s="163"/>
      <c r="D37" s="163"/>
      <c r="E37" s="164"/>
    </row>
  </sheetData>
  <sheetProtection password="CBF3" sheet="1"/>
  <printOptions/>
  <pageMargins left="0.64" right="0.5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showGridLines="0" view="pageBreakPreview" zoomScaleNormal="85" zoomScaleSheetLayoutView="100" zoomScalePageLayoutView="0" workbookViewId="0" topLeftCell="A1">
      <selection activeCell="F8" sqref="F8:W8"/>
    </sheetView>
  </sheetViews>
  <sheetFormatPr defaultColWidth="4.50390625" defaultRowHeight="13.5"/>
  <cols>
    <col min="1" max="1" width="2.375" style="0" customWidth="1"/>
    <col min="2" max="4" width="4.375" style="0" customWidth="1"/>
    <col min="5" max="5" width="5.75390625" style="0" customWidth="1"/>
    <col min="6" max="12" width="4.375" style="0" customWidth="1"/>
    <col min="13" max="13" width="5.50390625" style="0" customWidth="1"/>
    <col min="14" max="15" width="4.375" style="0" customWidth="1"/>
    <col min="16" max="16" width="5.875" style="0" customWidth="1"/>
    <col min="17" max="22" width="4.375" style="0" customWidth="1"/>
    <col min="23" max="23" width="3.625" style="0" customWidth="1"/>
    <col min="24" max="24" width="2.50390625" style="0" customWidth="1"/>
    <col min="25" max="26" width="4.50390625" style="0" customWidth="1"/>
    <col min="27" max="27" width="5.25390625" style="0" bestFit="1" customWidth="1"/>
  </cols>
  <sheetData>
    <row r="2" spans="3:21" ht="13.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3:23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20" t="s">
        <v>85</v>
      </c>
    </row>
    <row r="4" spans="1:23" ht="15" customHeight="1">
      <c r="A4" s="251" t="s">
        <v>89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</row>
    <row r="5" spans="1:23" ht="21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3.5">
      <c r="B6" s="1" t="s">
        <v>115</v>
      </c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3.5">
      <c r="B7" s="2" t="s">
        <v>116</v>
      </c>
      <c r="C7" s="6"/>
      <c r="D7" s="3"/>
      <c r="E7" s="3"/>
      <c r="F7" s="3"/>
      <c r="G7" s="3"/>
      <c r="H7" s="3"/>
      <c r="I7" s="3"/>
      <c r="J7" s="3"/>
      <c r="K7" s="3"/>
      <c r="L7" s="3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21.75" customHeight="1">
      <c r="B8" s="14" t="s">
        <v>0</v>
      </c>
      <c r="C8" s="15"/>
      <c r="D8" s="16"/>
      <c r="E8" s="15"/>
      <c r="F8" s="16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7"/>
    </row>
    <row r="9" spans="2:23" ht="21.75" customHeight="1">
      <c r="B9" s="57" t="s">
        <v>1</v>
      </c>
      <c r="C9" s="51"/>
      <c r="D9" s="168" t="s">
        <v>2</v>
      </c>
      <c r="E9" s="169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2:23" ht="21.75" customHeight="1">
      <c r="B10" s="50"/>
      <c r="C10" s="51"/>
      <c r="D10" s="170"/>
      <c r="E10" s="171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5"/>
      <c r="U10" s="176" t="s">
        <v>27</v>
      </c>
      <c r="V10" s="176"/>
      <c r="W10" s="177"/>
    </row>
    <row r="11" spans="2:23" ht="17.25" customHeight="1">
      <c r="B11" s="50"/>
      <c r="C11" s="51"/>
      <c r="D11" s="168" t="s">
        <v>3</v>
      </c>
      <c r="E11" s="169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184" t="s">
        <v>27</v>
      </c>
      <c r="V11" s="184"/>
      <c r="W11" s="184"/>
    </row>
    <row r="12" spans="2:23" ht="17.25" customHeight="1">
      <c r="B12" s="50"/>
      <c r="C12" s="51"/>
      <c r="D12" s="170"/>
      <c r="E12" s="171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184"/>
      <c r="V12" s="184"/>
      <c r="W12" s="184"/>
    </row>
    <row r="13" spans="2:23" ht="21.75" customHeight="1">
      <c r="B13" s="50"/>
      <c r="C13" s="51"/>
      <c r="D13" s="185" t="s">
        <v>4</v>
      </c>
      <c r="E13" s="186"/>
      <c r="F13" s="172"/>
      <c r="G13" s="172"/>
      <c r="H13" s="172"/>
      <c r="I13" s="172"/>
      <c r="J13" s="172"/>
      <c r="K13" s="172"/>
      <c r="L13" s="172"/>
      <c r="M13" s="172"/>
      <c r="N13" s="187" t="s">
        <v>6</v>
      </c>
      <c r="O13" s="177"/>
      <c r="P13" s="188"/>
      <c r="Q13" s="188"/>
      <c r="R13" s="188"/>
      <c r="S13" s="188"/>
      <c r="T13" s="188"/>
      <c r="U13" s="188"/>
      <c r="V13" s="188"/>
      <c r="W13" s="188"/>
    </row>
    <row r="14" spans="2:23" ht="21.75" customHeight="1">
      <c r="B14" s="48"/>
      <c r="C14" s="49"/>
      <c r="D14" s="185" t="s">
        <v>5</v>
      </c>
      <c r="E14" s="186"/>
      <c r="F14" s="172"/>
      <c r="G14" s="172"/>
      <c r="H14" s="172"/>
      <c r="I14" s="172"/>
      <c r="J14" s="172"/>
      <c r="K14" s="172"/>
      <c r="L14" s="172"/>
      <c r="M14" s="172"/>
      <c r="N14" s="187" t="s">
        <v>7</v>
      </c>
      <c r="O14" s="177"/>
      <c r="P14" s="188"/>
      <c r="Q14" s="188"/>
      <c r="R14" s="188"/>
      <c r="S14" s="188"/>
      <c r="T14" s="188"/>
      <c r="U14" s="188"/>
      <c r="V14" s="188"/>
      <c r="W14" s="188"/>
    </row>
    <row r="15" spans="2:23" ht="13.5">
      <c r="B15" s="9" t="s">
        <v>128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2:23" ht="13.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3"/>
    </row>
    <row r="17" spans="2:23" ht="13.5">
      <c r="B17" s="2" t="s">
        <v>86</v>
      </c>
      <c r="C17" s="52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3"/>
      <c r="O17" s="53"/>
      <c r="P17" s="55"/>
      <c r="Q17" s="55"/>
      <c r="R17" s="55"/>
      <c r="S17" s="55"/>
      <c r="T17" s="55"/>
      <c r="U17" s="55"/>
      <c r="V17" s="55"/>
      <c r="W17" s="56"/>
    </row>
    <row r="18" spans="2:23" ht="13.5">
      <c r="B18" s="168" t="s">
        <v>76</v>
      </c>
      <c r="C18" s="189"/>
      <c r="D18" s="189"/>
      <c r="E18" s="169"/>
      <c r="F18" s="165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</row>
    <row r="19" spans="2:23" ht="13.5">
      <c r="B19" s="170"/>
      <c r="C19" s="190"/>
      <c r="D19" s="190"/>
      <c r="E19" s="171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3"/>
    </row>
    <row r="20" spans="2:23" ht="13.5">
      <c r="B20" s="9" t="s">
        <v>117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2:23" ht="13.5">
      <c r="B21" s="5" t="s">
        <v>77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3"/>
    </row>
    <row r="22" spans="2:24" ht="13.5">
      <c r="B22" s="2" t="s">
        <v>118</v>
      </c>
      <c r="C22" s="110"/>
      <c r="D22" s="110"/>
      <c r="E22" s="110"/>
      <c r="F22" s="110"/>
      <c r="G22" s="110"/>
      <c r="H22" s="110"/>
      <c r="I22" s="111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2"/>
    </row>
    <row r="23" spans="2:23" ht="19.5" customHeight="1">
      <c r="B23" s="194" t="s">
        <v>55</v>
      </c>
      <c r="C23" s="195"/>
      <c r="D23" s="195"/>
      <c r="E23" s="196"/>
      <c r="F23" s="26" t="s">
        <v>29</v>
      </c>
      <c r="G23" s="117" t="s">
        <v>8</v>
      </c>
      <c r="H23" s="42"/>
      <c r="I23" s="42"/>
      <c r="J23" s="42"/>
      <c r="K23" s="116" t="s">
        <v>29</v>
      </c>
      <c r="L23" s="117" t="s">
        <v>78</v>
      </c>
      <c r="M23" s="120"/>
      <c r="N23" s="120"/>
      <c r="O23" s="120"/>
      <c r="P23" s="120"/>
      <c r="Q23" s="122"/>
      <c r="R23" s="194" t="s">
        <v>53</v>
      </c>
      <c r="S23" s="195"/>
      <c r="T23" s="196"/>
      <c r="U23" s="203"/>
      <c r="V23" s="204"/>
      <c r="W23" s="205"/>
    </row>
    <row r="24" spans="2:23" ht="19.5" customHeight="1">
      <c r="B24" s="197"/>
      <c r="C24" s="198"/>
      <c r="D24" s="198"/>
      <c r="E24" s="199"/>
      <c r="F24" s="27" t="s">
        <v>29</v>
      </c>
      <c r="G24" s="118" t="s">
        <v>9</v>
      </c>
      <c r="H24" s="44"/>
      <c r="I24" s="43"/>
      <c r="J24" s="43"/>
      <c r="K24" s="43"/>
      <c r="L24" s="118"/>
      <c r="M24" s="118"/>
      <c r="N24" s="118"/>
      <c r="O24" s="118"/>
      <c r="P24" s="118"/>
      <c r="Q24" s="121"/>
      <c r="R24" s="197"/>
      <c r="S24" s="198"/>
      <c r="T24" s="199"/>
      <c r="U24" s="206"/>
      <c r="V24" s="207"/>
      <c r="W24" s="208"/>
    </row>
    <row r="25" spans="2:23" ht="19.5" customHeight="1">
      <c r="B25" s="197"/>
      <c r="C25" s="198"/>
      <c r="D25" s="198"/>
      <c r="E25" s="199"/>
      <c r="F25" s="27" t="s">
        <v>29</v>
      </c>
      <c r="G25" s="135" t="s">
        <v>30</v>
      </c>
      <c r="H25" s="45"/>
      <c r="I25" s="43"/>
      <c r="J25" s="43"/>
      <c r="K25" s="43"/>
      <c r="L25" s="135"/>
      <c r="M25" s="139"/>
      <c r="N25" s="139"/>
      <c r="O25" s="139"/>
      <c r="P25" s="140"/>
      <c r="Q25" s="141"/>
      <c r="R25" s="197"/>
      <c r="S25" s="198"/>
      <c r="T25" s="199"/>
      <c r="U25" s="206"/>
      <c r="V25" s="207"/>
      <c r="W25" s="208"/>
    </row>
    <row r="26" spans="2:23" ht="19.5" customHeight="1">
      <c r="B26" s="200"/>
      <c r="C26" s="201"/>
      <c r="D26" s="201"/>
      <c r="E26" s="202"/>
      <c r="F26" s="28" t="s">
        <v>29</v>
      </c>
      <c r="G26" s="119" t="s">
        <v>80</v>
      </c>
      <c r="H26" s="72"/>
      <c r="I26" s="64"/>
      <c r="J26" s="64"/>
      <c r="K26" s="28"/>
      <c r="L26" s="72"/>
      <c r="M26" s="136"/>
      <c r="N26" s="136"/>
      <c r="O26" s="136"/>
      <c r="P26" s="137"/>
      <c r="Q26" s="138"/>
      <c r="R26" s="197"/>
      <c r="S26" s="198"/>
      <c r="T26" s="199"/>
      <c r="U26" s="206"/>
      <c r="V26" s="207"/>
      <c r="W26" s="208"/>
    </row>
    <row r="27" spans="2:23" ht="17.25" hidden="1">
      <c r="B27" s="70"/>
      <c r="C27" s="67"/>
      <c r="D27" s="67"/>
      <c r="E27" s="68"/>
      <c r="F27" s="28" t="s">
        <v>29</v>
      </c>
      <c r="G27" s="45" t="s">
        <v>65</v>
      </c>
      <c r="H27" s="45"/>
      <c r="I27" s="43"/>
      <c r="J27" s="43"/>
      <c r="K27" s="28" t="s">
        <v>29</v>
      </c>
      <c r="L27" s="45" t="s">
        <v>66</v>
      </c>
      <c r="M27" s="44"/>
      <c r="N27" s="44"/>
      <c r="O27" s="44"/>
      <c r="P27" s="63"/>
      <c r="Q27" s="71"/>
      <c r="R27" s="58"/>
      <c r="S27" s="59"/>
      <c r="T27" s="60"/>
      <c r="U27" s="104"/>
      <c r="V27" s="104"/>
      <c r="W27" s="105"/>
    </row>
    <row r="28" spans="2:23" ht="17.25" customHeight="1">
      <c r="B28" s="197" t="s">
        <v>51</v>
      </c>
      <c r="C28" s="198"/>
      <c r="D28" s="198"/>
      <c r="E28" s="199"/>
      <c r="F28" s="26" t="s">
        <v>29</v>
      </c>
      <c r="G28" s="118" t="s">
        <v>8</v>
      </c>
      <c r="H28" s="43"/>
      <c r="I28" s="43"/>
      <c r="J28" s="43"/>
      <c r="K28" s="116" t="s">
        <v>29</v>
      </c>
      <c r="L28" s="117" t="s">
        <v>78</v>
      </c>
      <c r="M28" s="118"/>
      <c r="N28" s="118"/>
      <c r="O28" s="118"/>
      <c r="P28" s="118"/>
      <c r="Q28" s="121"/>
      <c r="R28" s="194" t="s">
        <v>54</v>
      </c>
      <c r="S28" s="195"/>
      <c r="T28" s="196"/>
      <c r="U28" s="203"/>
      <c r="V28" s="204"/>
      <c r="W28" s="205"/>
    </row>
    <row r="29" spans="2:23" ht="17.25" customHeight="1">
      <c r="B29" s="197"/>
      <c r="C29" s="198"/>
      <c r="D29" s="198"/>
      <c r="E29" s="199"/>
      <c r="F29" s="27" t="s">
        <v>29</v>
      </c>
      <c r="G29" s="118" t="s">
        <v>9</v>
      </c>
      <c r="H29" s="44"/>
      <c r="I29" s="43"/>
      <c r="J29" s="43"/>
      <c r="K29" s="43"/>
      <c r="L29" s="118"/>
      <c r="M29" s="118"/>
      <c r="N29" s="118"/>
      <c r="O29" s="118"/>
      <c r="P29" s="118"/>
      <c r="Q29" s="121"/>
      <c r="R29" s="197"/>
      <c r="S29" s="198"/>
      <c r="T29" s="199"/>
      <c r="U29" s="206"/>
      <c r="V29" s="207"/>
      <c r="W29" s="208"/>
    </row>
    <row r="30" spans="2:23" ht="19.5" customHeight="1">
      <c r="B30" s="197"/>
      <c r="C30" s="198"/>
      <c r="D30" s="198"/>
      <c r="E30" s="199"/>
      <c r="F30" s="27" t="s">
        <v>29</v>
      </c>
      <c r="G30" s="135" t="s">
        <v>30</v>
      </c>
      <c r="H30" s="45"/>
      <c r="I30" s="43"/>
      <c r="J30" s="43"/>
      <c r="K30" s="43"/>
      <c r="L30" s="135"/>
      <c r="M30" s="142"/>
      <c r="N30" s="142"/>
      <c r="O30" s="142"/>
      <c r="P30" s="142"/>
      <c r="Q30" s="143"/>
      <c r="R30" s="197"/>
      <c r="S30" s="198"/>
      <c r="T30" s="199"/>
      <c r="U30" s="206"/>
      <c r="V30" s="207"/>
      <c r="W30" s="208"/>
    </row>
    <row r="31" spans="2:23" ht="19.5" customHeight="1">
      <c r="B31" s="197"/>
      <c r="C31" s="198"/>
      <c r="D31" s="198"/>
      <c r="E31" s="199"/>
      <c r="F31" s="28" t="s">
        <v>29</v>
      </c>
      <c r="G31" s="119" t="s">
        <v>80</v>
      </c>
      <c r="H31" s="72"/>
      <c r="I31" s="64"/>
      <c r="J31" s="64"/>
      <c r="K31" s="28"/>
      <c r="L31" s="72"/>
      <c r="M31" s="136"/>
      <c r="N31" s="136"/>
      <c r="O31" s="136"/>
      <c r="P31" s="137"/>
      <c r="Q31" s="138"/>
      <c r="R31" s="197"/>
      <c r="S31" s="198"/>
      <c r="T31" s="199"/>
      <c r="U31" s="206"/>
      <c r="V31" s="207"/>
      <c r="W31" s="208"/>
    </row>
    <row r="32" spans="2:23" ht="14.25" hidden="1">
      <c r="B32" s="70"/>
      <c r="C32" s="67"/>
      <c r="D32" s="67"/>
      <c r="E32" s="68"/>
      <c r="F32" s="28" t="s">
        <v>29</v>
      </c>
      <c r="G32" s="45" t="s">
        <v>65</v>
      </c>
      <c r="H32" s="45"/>
      <c r="I32" s="43"/>
      <c r="J32" s="43"/>
      <c r="K32" s="28" t="s">
        <v>29</v>
      </c>
      <c r="L32" s="45" t="s">
        <v>66</v>
      </c>
      <c r="M32" s="44"/>
      <c r="N32" s="44"/>
      <c r="O32" s="44"/>
      <c r="P32" s="63"/>
      <c r="Q32" s="63"/>
      <c r="R32" s="58"/>
      <c r="S32" s="59"/>
      <c r="T32" s="60"/>
      <c r="U32" s="61"/>
      <c r="V32" s="61"/>
      <c r="W32" s="62"/>
    </row>
    <row r="33" spans="2:23" ht="13.5">
      <c r="B33" s="9" t="s">
        <v>87</v>
      </c>
      <c r="C33" s="10"/>
      <c r="D33" s="10"/>
      <c r="E33" s="10"/>
      <c r="F33" s="10"/>
      <c r="G33" s="10"/>
      <c r="H33" s="10"/>
      <c r="I33" s="10"/>
      <c r="J33" s="10"/>
      <c r="K33" s="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2:23" ht="13.5">
      <c r="B34" s="4" t="s">
        <v>123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2"/>
    </row>
    <row r="35" spans="2:23" ht="13.5">
      <c r="B35" s="4" t="s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2"/>
    </row>
    <row r="36" spans="2:23" ht="13.5">
      <c r="B36" s="5" t="s">
        <v>119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</row>
    <row r="37" spans="2:23" ht="13.5">
      <c r="B37" s="2" t="s">
        <v>88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ht="13.5" customHeight="1">
      <c r="B38" s="209" t="s">
        <v>17</v>
      </c>
      <c r="C38" s="210"/>
      <c r="D38" s="210"/>
      <c r="E38" s="211"/>
      <c r="F38" s="178"/>
      <c r="G38" s="179"/>
      <c r="H38" s="179"/>
      <c r="I38" s="179"/>
      <c r="J38" s="179"/>
      <c r="K38" s="179"/>
      <c r="L38" s="180"/>
      <c r="M38" s="209" t="s">
        <v>28</v>
      </c>
      <c r="N38" s="210"/>
      <c r="O38" s="210"/>
      <c r="P38" s="211"/>
      <c r="Q38" s="215"/>
      <c r="R38" s="216"/>
      <c r="S38" s="216"/>
      <c r="T38" s="216"/>
      <c r="U38" s="216"/>
      <c r="V38" s="216"/>
      <c r="W38" s="217"/>
    </row>
    <row r="39" spans="2:23" ht="13.5">
      <c r="B39" s="212"/>
      <c r="C39" s="213"/>
      <c r="D39" s="213"/>
      <c r="E39" s="214"/>
      <c r="F39" s="181"/>
      <c r="G39" s="182"/>
      <c r="H39" s="182"/>
      <c r="I39" s="182"/>
      <c r="J39" s="182"/>
      <c r="K39" s="182"/>
      <c r="L39" s="183"/>
      <c r="M39" s="212"/>
      <c r="N39" s="213"/>
      <c r="O39" s="213"/>
      <c r="P39" s="214"/>
      <c r="Q39" s="218"/>
      <c r="R39" s="219"/>
      <c r="S39" s="219"/>
      <c r="T39" s="219"/>
      <c r="U39" s="219"/>
      <c r="V39" s="219"/>
      <c r="W39" s="220"/>
    </row>
    <row r="40" spans="2:23" ht="13.5">
      <c r="B40" s="4" t="s">
        <v>31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2"/>
    </row>
    <row r="41" spans="2:23" ht="13.5">
      <c r="B41" s="5" t="s">
        <v>124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3"/>
    </row>
    <row r="42" spans="2:23" ht="13.5">
      <c r="B42" s="2" t="s">
        <v>126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ht="14.25">
      <c r="B43" s="32" t="s">
        <v>8</v>
      </c>
      <c r="C43" s="33"/>
      <c r="D43" s="33"/>
      <c r="E43" s="34"/>
      <c r="F43" s="173"/>
      <c r="G43" s="174"/>
      <c r="H43" s="174"/>
      <c r="I43" s="174"/>
      <c r="J43" s="174"/>
      <c r="K43" s="174"/>
      <c r="L43" s="175"/>
      <c r="M43" s="32" t="s">
        <v>30</v>
      </c>
      <c r="N43" s="33"/>
      <c r="O43" s="33"/>
      <c r="P43" s="34"/>
      <c r="Q43" s="173"/>
      <c r="R43" s="174"/>
      <c r="S43" s="174"/>
      <c r="T43" s="174"/>
      <c r="U43" s="174"/>
      <c r="V43" s="174"/>
      <c r="W43" s="175"/>
    </row>
    <row r="44" spans="2:23" ht="14.25">
      <c r="B44" s="29" t="s">
        <v>9</v>
      </c>
      <c r="C44" s="30"/>
      <c r="D44" s="30"/>
      <c r="E44" s="31"/>
      <c r="F44" s="113"/>
      <c r="G44" s="114"/>
      <c r="H44" s="114"/>
      <c r="I44" s="114"/>
      <c r="J44" s="114"/>
      <c r="K44" s="114"/>
      <c r="L44" s="115"/>
      <c r="M44" s="32"/>
      <c r="N44" s="33"/>
      <c r="O44" s="33"/>
      <c r="P44" s="34"/>
      <c r="Q44" s="113"/>
      <c r="R44" s="114"/>
      <c r="S44" s="114"/>
      <c r="T44" s="114"/>
      <c r="U44" s="114"/>
      <c r="V44" s="114"/>
      <c r="W44" s="115"/>
    </row>
    <row r="45" spans="2:23" ht="13.5">
      <c r="B45" s="9" t="s">
        <v>127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3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3"/>
    </row>
    <row r="47" spans="2:23" ht="4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ht="13.5">
      <c r="B48" s="18" t="s">
        <v>10</v>
      </c>
      <c r="C48" s="18"/>
      <c r="D48" s="18"/>
      <c r="E48" s="18"/>
      <c r="F48" s="18"/>
      <c r="I48" s="18"/>
      <c r="J48" s="18"/>
      <c r="K48" s="18"/>
      <c r="L48" s="18"/>
      <c r="M48" s="18"/>
      <c r="P48" s="17"/>
      <c r="Q48" s="17"/>
      <c r="R48" s="17"/>
      <c r="S48" s="17"/>
      <c r="T48" s="17"/>
      <c r="U48" s="3"/>
      <c r="V48" s="3"/>
      <c r="W48" s="3"/>
    </row>
    <row r="49" spans="2:23" ht="13.5" customHeight="1">
      <c r="B49" s="221" t="s">
        <v>14</v>
      </c>
      <c r="C49" s="19" t="s">
        <v>11</v>
      </c>
      <c r="D49" s="224"/>
      <c r="E49" s="225"/>
      <c r="F49" s="226"/>
      <c r="G49" s="221" t="s">
        <v>13</v>
      </c>
      <c r="H49" s="19" t="s">
        <v>11</v>
      </c>
      <c r="I49" s="224"/>
      <c r="J49" s="225"/>
      <c r="K49" s="225"/>
      <c r="L49" s="226"/>
      <c r="M49" s="227" t="s">
        <v>18</v>
      </c>
      <c r="N49" s="227"/>
      <c r="O49" s="227" t="s">
        <v>33</v>
      </c>
      <c r="P49" s="227"/>
      <c r="Q49" s="35" t="s">
        <v>19</v>
      </c>
      <c r="R49" s="227" t="s">
        <v>18</v>
      </c>
      <c r="S49" s="227"/>
      <c r="T49" s="227" t="s">
        <v>33</v>
      </c>
      <c r="U49" s="227"/>
      <c r="V49" s="35" t="s">
        <v>19</v>
      </c>
      <c r="W49" s="21"/>
    </row>
    <row r="50" spans="2:23" ht="13.5">
      <c r="B50" s="222"/>
      <c r="C50" s="19" t="s">
        <v>12</v>
      </c>
      <c r="D50" s="224"/>
      <c r="E50" s="225"/>
      <c r="F50" s="226"/>
      <c r="G50" s="222"/>
      <c r="H50" s="19" t="s">
        <v>12</v>
      </c>
      <c r="I50" s="224"/>
      <c r="J50" s="225"/>
      <c r="K50" s="225"/>
      <c r="L50" s="226"/>
      <c r="M50" s="228">
        <f>IF('判定 (2)'!$C$21&lt;&gt;0,'BP部用シート'!$B$8,"")</f>
      </c>
      <c r="N50" s="229"/>
      <c r="O50" s="230">
        <f>IF(M50="","",'BP部用シート'!A8)</f>
      </c>
      <c r="P50" s="232"/>
      <c r="Q50" s="46">
        <f>IF(O50="","",IF('判定 (2)'!$C$21&gt;100,100,'判定 (2)'!$C$21))</f>
      </c>
      <c r="R50" s="228">
        <f>IF('判定 (2)'!D21&lt;&gt;0,'BP部用シート'!$B$5,"")</f>
      </c>
      <c r="S50" s="229"/>
      <c r="T50" s="230">
        <f>IF(R50="","",'BP部用シート'!$A$5)</f>
      </c>
      <c r="U50" s="231"/>
      <c r="V50" s="46">
        <f>IF(T50="","",'判定 (2)'!$D$21)</f>
      </c>
      <c r="W50" s="21"/>
    </row>
    <row r="51" spans="2:23" ht="13.5">
      <c r="B51" s="223"/>
      <c r="C51" s="19" t="s">
        <v>20</v>
      </c>
      <c r="D51" s="224"/>
      <c r="E51" s="225"/>
      <c r="F51" s="226"/>
      <c r="G51" s="223"/>
      <c r="H51" s="19" t="s">
        <v>20</v>
      </c>
      <c r="I51" s="224"/>
      <c r="J51" s="225"/>
      <c r="K51" s="225"/>
      <c r="L51" s="226"/>
      <c r="M51" s="228">
        <f>IF('判定 (2)'!$C$22&lt;&gt;0,'BP部用シート'!$B$8,"")</f>
      </c>
      <c r="N51" s="229"/>
      <c r="O51" s="230">
        <f>IF(M51="","",'BP部用シート'!A8)</f>
      </c>
      <c r="P51" s="231"/>
      <c r="Q51" s="46">
        <f>IF(O51="","",IF('判定 (2)'!$C$22&gt;100,100,'判定 (2)'!$C$22))</f>
      </c>
      <c r="R51" s="228">
        <f>IF('判定 (2)'!D22&lt;&gt;0,'BP部用シート'!$B$6,"")</f>
      </c>
      <c r="S51" s="229"/>
      <c r="T51" s="230">
        <f>IF(R51="","",'BP部用シート'!$A$6)</f>
      </c>
      <c r="U51" s="231"/>
      <c r="V51" s="46">
        <f>IF(T51="","",'判定 (2)'!$D$22)</f>
      </c>
      <c r="W51" s="21"/>
    </row>
    <row r="52" spans="2:23" ht="13.5" customHeight="1">
      <c r="B52" s="221" t="s">
        <v>15</v>
      </c>
      <c r="C52" s="19" t="s">
        <v>11</v>
      </c>
      <c r="D52" s="224"/>
      <c r="E52" s="225"/>
      <c r="F52" s="226"/>
      <c r="G52" s="233" t="s">
        <v>34</v>
      </c>
      <c r="H52" s="234"/>
      <c r="I52" s="237"/>
      <c r="J52" s="238"/>
      <c r="K52" s="238"/>
      <c r="L52" s="239"/>
      <c r="M52" s="228">
        <f>IF('判定 (2)'!$C$23&lt;&gt;0,'BP部用シート'!$B$9,"")</f>
      </c>
      <c r="N52" s="229"/>
      <c r="O52" s="230">
        <f>IF(M52="","",'BP部用シート'!A9)</f>
      </c>
      <c r="P52" s="231"/>
      <c r="Q52" s="46">
        <f>IF(O52="","",IF('判定 (2)'!$C$23&gt;100,100,'判定 (2)'!$C$23))</f>
      </c>
      <c r="R52" s="228">
        <f>IF('判定 (2)'!D23&lt;&gt;0,'BP部用シート'!$B$7,"")</f>
      </c>
      <c r="S52" s="229"/>
      <c r="T52" s="230">
        <f>IF(R52="","",'BP部用シート'!$A$7)</f>
      </c>
      <c r="U52" s="231"/>
      <c r="V52" s="46">
        <f>IF(T52="","",'判定 (2)'!$D$23)</f>
      </c>
      <c r="W52" s="21"/>
    </row>
    <row r="53" spans="2:23" ht="13.5">
      <c r="B53" s="222"/>
      <c r="C53" s="19" t="s">
        <v>12</v>
      </c>
      <c r="D53" s="224"/>
      <c r="E53" s="225"/>
      <c r="F53" s="226"/>
      <c r="G53" s="235"/>
      <c r="H53" s="236"/>
      <c r="I53" s="240"/>
      <c r="J53" s="241"/>
      <c r="K53" s="241"/>
      <c r="L53" s="242"/>
      <c r="M53" s="228">
        <f>IF('判定 (2)'!$C$24&lt;&gt;0,'BP部用シート'!$B$12,"")</f>
      </c>
      <c r="N53" s="229"/>
      <c r="O53" s="230">
        <f>IF(M53="","",'BP部用シート'!A12)</f>
      </c>
      <c r="P53" s="231"/>
      <c r="Q53" s="46">
        <f>IF(O53="","",IF('判定 (2)'!$C$24&gt;100,100,'判定 (2)'!$C$24))</f>
      </c>
      <c r="R53" s="228">
        <f>IF('判定 (2)'!D24&lt;&gt;0,'BP部用シート'!$B$10,"")</f>
      </c>
      <c r="S53" s="229"/>
      <c r="T53" s="230">
        <f>IF(R53="","",'BP部用シート'!$A$10)</f>
      </c>
      <c r="U53" s="231"/>
      <c r="V53" s="46">
        <f>IF(T53="","",'判定 (2)'!$D$24)</f>
      </c>
      <c r="W53" s="21"/>
    </row>
    <row r="54" spans="2:23" ht="13.5">
      <c r="B54" s="223"/>
      <c r="C54" s="19" t="s">
        <v>20</v>
      </c>
      <c r="D54" s="224"/>
      <c r="E54" s="225"/>
      <c r="F54" s="226"/>
      <c r="G54" s="243" t="s">
        <v>35</v>
      </c>
      <c r="H54" s="244"/>
      <c r="I54" s="245"/>
      <c r="J54" s="246"/>
      <c r="K54" s="246"/>
      <c r="L54" s="247"/>
      <c r="M54" s="228">
        <f>IF('判定 (2)'!$C$25&lt;&gt;0,'BP部用シート'!$B$15,"")</f>
      </c>
      <c r="N54" s="229"/>
      <c r="O54" s="230">
        <f>IF(M54="","",'BP部用シート'!$A$15)</f>
      </c>
      <c r="P54" s="231"/>
      <c r="Q54" s="46">
        <f>IF(O54="","",IF('判定 (2)'!$C$25&gt;100,100,'判定 (2)'!$C$25))</f>
      </c>
      <c r="R54" s="228">
        <f>IF('判定 (2)'!D25&lt;&gt;0,'BP部用シート'!$B$14,"")</f>
      </c>
      <c r="S54" s="229"/>
      <c r="T54" s="230">
        <f>IF(R54="","",'BP部用シート'!$A$14)</f>
      </c>
      <c r="U54" s="231"/>
      <c r="V54" s="46">
        <f>IF(T54="","",'判定 (2)'!$D$25)</f>
      </c>
      <c r="W54" s="21"/>
    </row>
    <row r="55" spans="2:23" ht="13.5">
      <c r="B55" s="243" t="s">
        <v>36</v>
      </c>
      <c r="C55" s="244"/>
      <c r="D55" s="248"/>
      <c r="E55" s="249"/>
      <c r="F55" s="249"/>
      <c r="G55" s="249"/>
      <c r="H55" s="249"/>
      <c r="I55" s="249"/>
      <c r="J55" s="249"/>
      <c r="K55" s="249"/>
      <c r="L55" s="250"/>
      <c r="M55" s="228">
        <f>IF('判定 (2)'!$C$26&lt;&gt;0,'BP部用シート'!$B$17,"")</f>
      </c>
      <c r="N55" s="229"/>
      <c r="O55" s="230">
        <f>IF(M55="","",'BP部用シート'!$A$17)</f>
      </c>
      <c r="P55" s="231"/>
      <c r="Q55" s="46">
        <f>IF(O55="","",IF('判定 (2)'!$C$26&gt;100,100,'判定 (2)'!$C$26))</f>
      </c>
      <c r="R55" s="228">
        <f>IF('判定 (2)'!D26&lt;&gt;0,'BP部用シート'!$B$16,"")</f>
      </c>
      <c r="S55" s="229"/>
      <c r="T55" s="230">
        <f>IF(R55="","",'BP部用シート'!$A$16)</f>
      </c>
      <c r="U55" s="231"/>
      <c r="V55" s="46">
        <f>IF(T55="","",'判定 (2)'!$D$26)</f>
      </c>
      <c r="W55" s="20"/>
    </row>
    <row r="56" spans="2:22" ht="13.5">
      <c r="B56" s="253"/>
      <c r="C56" s="254"/>
      <c r="D56" s="254"/>
      <c r="E56" s="254"/>
      <c r="F56" s="254"/>
      <c r="G56" s="254"/>
      <c r="H56" s="254"/>
      <c r="I56" s="254"/>
      <c r="J56" s="254"/>
      <c r="K56" s="254"/>
      <c r="L56" s="255"/>
      <c r="M56" s="228">
        <f>IF('判定 (2)'!$C$27&lt;&gt;0,'BP部用シート'!$B$19,"")</f>
      </c>
      <c r="N56" s="229"/>
      <c r="O56" s="230">
        <f>IF(M56="","",'BP部用シート'!$A$19)</f>
      </c>
      <c r="P56" s="231"/>
      <c r="Q56" s="46">
        <f>IF(O56="","",IF('判定 (2)'!$C$27&gt;100,100,'判定 (2)'!$C$27))</f>
      </c>
      <c r="R56" s="228">
        <f>IF('判定 (2)'!D27&lt;&gt;0,'BP部用シート'!$B$18,"")</f>
      </c>
      <c r="S56" s="229"/>
      <c r="T56" s="230">
        <f>IF(R56="","",'BP部用シート'!$A$18)</f>
      </c>
      <c r="U56" s="231"/>
      <c r="V56" s="46">
        <f>IF(T56="","",'判定 (2)'!$D$27)</f>
      </c>
    </row>
    <row r="57" spans="2:22" ht="13.5"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8"/>
      <c r="M57" s="228"/>
      <c r="N57" s="229"/>
      <c r="O57" s="230"/>
      <c r="P57" s="231"/>
      <c r="Q57" s="46"/>
      <c r="R57" s="259"/>
      <c r="S57" s="259"/>
      <c r="T57" s="259"/>
      <c r="U57" s="259"/>
      <c r="V57" s="47"/>
    </row>
    <row r="58" ht="13.5">
      <c r="W58" s="20" t="s">
        <v>16</v>
      </c>
    </row>
  </sheetData>
  <sheetProtection password="CBF3" sheet="1"/>
  <mergeCells count="86">
    <mergeCell ref="A4:W5"/>
    <mergeCell ref="B56:L57"/>
    <mergeCell ref="M56:N56"/>
    <mergeCell ref="O56:P56"/>
    <mergeCell ref="R56:S56"/>
    <mergeCell ref="T56:U56"/>
    <mergeCell ref="M57:N57"/>
    <mergeCell ref="O57:P57"/>
    <mergeCell ref="R57:S57"/>
    <mergeCell ref="T57:U57"/>
    <mergeCell ref="R54:S54"/>
    <mergeCell ref="T54:U54"/>
    <mergeCell ref="B55:C55"/>
    <mergeCell ref="D55:L55"/>
    <mergeCell ref="M55:N55"/>
    <mergeCell ref="O55:P55"/>
    <mergeCell ref="R55:S55"/>
    <mergeCell ref="T55:U55"/>
    <mergeCell ref="D53:F53"/>
    <mergeCell ref="M53:N53"/>
    <mergeCell ref="O53:P53"/>
    <mergeCell ref="R53:S53"/>
    <mergeCell ref="T53:U53"/>
    <mergeCell ref="D54:F54"/>
    <mergeCell ref="G54:H54"/>
    <mergeCell ref="I54:L54"/>
    <mergeCell ref="M54:N54"/>
    <mergeCell ref="O54:P54"/>
    <mergeCell ref="R51:S51"/>
    <mergeCell ref="T51:U51"/>
    <mergeCell ref="B52:B54"/>
    <mergeCell ref="D52:F52"/>
    <mergeCell ref="G52:H53"/>
    <mergeCell ref="I52:L53"/>
    <mergeCell ref="M52:N52"/>
    <mergeCell ref="O52:P52"/>
    <mergeCell ref="R52:S52"/>
    <mergeCell ref="T52:U52"/>
    <mergeCell ref="R49:S49"/>
    <mergeCell ref="T49:U49"/>
    <mergeCell ref="D50:F50"/>
    <mergeCell ref="I50:L50"/>
    <mergeCell ref="M50:N50"/>
    <mergeCell ref="O50:P50"/>
    <mergeCell ref="R50:S50"/>
    <mergeCell ref="T50:U50"/>
    <mergeCell ref="B49:B51"/>
    <mergeCell ref="D49:F49"/>
    <mergeCell ref="G49:G51"/>
    <mergeCell ref="I49:L49"/>
    <mergeCell ref="M49:N49"/>
    <mergeCell ref="O49:P49"/>
    <mergeCell ref="D51:F51"/>
    <mergeCell ref="I51:L51"/>
    <mergeCell ref="M51:N51"/>
    <mergeCell ref="O51:P51"/>
    <mergeCell ref="B38:E39"/>
    <mergeCell ref="F38:L39"/>
    <mergeCell ref="M38:P39"/>
    <mergeCell ref="Q38:W39"/>
    <mergeCell ref="F43:L43"/>
    <mergeCell ref="Q43:W43"/>
    <mergeCell ref="B18:E19"/>
    <mergeCell ref="F18:W19"/>
    <mergeCell ref="B23:E26"/>
    <mergeCell ref="R23:T26"/>
    <mergeCell ref="U23:W26"/>
    <mergeCell ref="B28:E31"/>
    <mergeCell ref="R28:T31"/>
    <mergeCell ref="U28:W31"/>
    <mergeCell ref="D13:E13"/>
    <mergeCell ref="F13:M13"/>
    <mergeCell ref="N13:O13"/>
    <mergeCell ref="P13:W13"/>
    <mergeCell ref="D14:E14"/>
    <mergeCell ref="F14:M14"/>
    <mergeCell ref="N14:O14"/>
    <mergeCell ref="P14:W14"/>
    <mergeCell ref="F8:W8"/>
    <mergeCell ref="D9:E10"/>
    <mergeCell ref="F9:W9"/>
    <mergeCell ref="F10:T10"/>
    <mergeCell ref="U10:W10"/>
    <mergeCell ref="D11:E12"/>
    <mergeCell ref="F11:T12"/>
    <mergeCell ref="U11:W12"/>
  </mergeCells>
  <dataValidations count="7">
    <dataValidation type="list" allowBlank="1" showInputMessage="1" showErrorMessage="1" sqref="F23:F32 K23 K26:K28 K31:K32">
      <formula1>"□,■"</formula1>
    </dataValidation>
    <dataValidation type="date" operator="greaterThan" allowBlank="1" showInputMessage="1" showErrorMessage="1" sqref="F18:W19">
      <formula1>40179</formula1>
    </dataValidation>
    <dataValidation type="whole" operator="greaterThanOrEqual" allowBlank="1" showInputMessage="1" showErrorMessage="1" sqref="U32:W32 V27:W27 U27">
      <formula1>5</formula1>
    </dataValidation>
    <dataValidation operator="greaterThanOrEqual" allowBlank="1" showInputMessage="1" showErrorMessage="1" sqref="L25:O27 G25:H27 L30:O32 G30:H32"/>
    <dataValidation type="list" allowBlank="1" showInputMessage="1" showErrorMessage="1" sqref="F38:L39">
      <formula1>"あり,なし"</formula1>
    </dataValidation>
    <dataValidation type="whole" operator="greaterThanOrEqual" allowBlank="1" showInputMessage="1" showErrorMessage="1" sqref="U23:W26">
      <formula1>5</formula1>
    </dataValidation>
    <dataValidation type="whole" operator="greaterThanOrEqual" allowBlank="1" showInputMessage="1" showErrorMessage="1" sqref="U28:W31">
      <formula1>U23</formula1>
    </dataValidation>
  </dataValidations>
  <printOptions horizontalCentered="1"/>
  <pageMargins left="0.2755905511811024" right="0.2755905511811024" top="0.31496062992125984" bottom="0.2362204724409449" header="0.2362204724409449" footer="0.196850393700787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showGridLines="0" view="pageBreakPreview" zoomScaleNormal="85" zoomScaleSheetLayoutView="100" zoomScalePageLayoutView="0" workbookViewId="0" topLeftCell="A1">
      <selection activeCell="F8" sqref="F8:W8"/>
    </sheetView>
  </sheetViews>
  <sheetFormatPr defaultColWidth="4.50390625" defaultRowHeight="13.5"/>
  <cols>
    <col min="1" max="1" width="2.375" style="0" customWidth="1"/>
    <col min="2" max="4" width="4.375" style="0" customWidth="1"/>
    <col min="5" max="5" width="5.75390625" style="0" customWidth="1"/>
    <col min="6" max="12" width="4.375" style="0" customWidth="1"/>
    <col min="13" max="13" width="5.50390625" style="0" customWidth="1"/>
    <col min="14" max="15" width="4.375" style="0" customWidth="1"/>
    <col min="16" max="16" width="5.875" style="0" customWidth="1"/>
    <col min="17" max="22" width="4.375" style="0" customWidth="1"/>
    <col min="23" max="23" width="3.625" style="0" customWidth="1"/>
    <col min="24" max="24" width="2.50390625" style="0" customWidth="1"/>
    <col min="25" max="26" width="4.50390625" style="0" customWidth="1"/>
    <col min="27" max="27" width="5.25390625" style="0" bestFit="1" customWidth="1"/>
  </cols>
  <sheetData>
    <row r="2" spans="3:21" ht="13.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3:23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20" t="s">
        <v>85</v>
      </c>
    </row>
    <row r="4" spans="1:23" ht="15" customHeight="1">
      <c r="A4" s="251" t="s">
        <v>90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</row>
    <row r="5" spans="1:23" ht="18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</row>
    <row r="6" spans="2:23" ht="13.5">
      <c r="B6" s="1" t="s">
        <v>125</v>
      </c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3.5">
      <c r="B7" s="2" t="s">
        <v>116</v>
      </c>
      <c r="C7" s="6"/>
      <c r="D7" s="3"/>
      <c r="E7" s="3"/>
      <c r="F7" s="3"/>
      <c r="G7" s="3"/>
      <c r="H7" s="3"/>
      <c r="I7" s="3"/>
      <c r="J7" s="3"/>
      <c r="K7" s="3"/>
      <c r="L7" s="3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21.75" customHeight="1">
      <c r="B8" s="14" t="s">
        <v>0</v>
      </c>
      <c r="C8" s="15"/>
      <c r="D8" s="16"/>
      <c r="E8" s="15"/>
      <c r="F8" s="16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7"/>
    </row>
    <row r="9" spans="2:23" ht="21.75" customHeight="1">
      <c r="B9" s="57" t="s">
        <v>1</v>
      </c>
      <c r="C9" s="51"/>
      <c r="D9" s="168" t="s">
        <v>2</v>
      </c>
      <c r="E9" s="169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2:23" ht="21.75" customHeight="1">
      <c r="B10" s="50"/>
      <c r="C10" s="51"/>
      <c r="D10" s="170"/>
      <c r="E10" s="171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5"/>
      <c r="U10" s="176" t="s">
        <v>27</v>
      </c>
      <c r="V10" s="176"/>
      <c r="W10" s="177"/>
    </row>
    <row r="11" spans="2:23" ht="17.25" customHeight="1">
      <c r="B11" s="50"/>
      <c r="C11" s="51"/>
      <c r="D11" s="168" t="s">
        <v>3</v>
      </c>
      <c r="E11" s="169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  <c r="U11" s="184" t="s">
        <v>27</v>
      </c>
      <c r="V11" s="184"/>
      <c r="W11" s="184"/>
    </row>
    <row r="12" spans="2:23" ht="17.25" customHeight="1">
      <c r="B12" s="50"/>
      <c r="C12" s="51"/>
      <c r="D12" s="170"/>
      <c r="E12" s="171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184"/>
      <c r="V12" s="184"/>
      <c r="W12" s="184"/>
    </row>
    <row r="13" spans="2:23" ht="21.75" customHeight="1">
      <c r="B13" s="50"/>
      <c r="C13" s="51"/>
      <c r="D13" s="185" t="s">
        <v>4</v>
      </c>
      <c r="E13" s="186"/>
      <c r="F13" s="172"/>
      <c r="G13" s="172"/>
      <c r="H13" s="172"/>
      <c r="I13" s="172"/>
      <c r="J13" s="172"/>
      <c r="K13" s="172"/>
      <c r="L13" s="172"/>
      <c r="M13" s="172"/>
      <c r="N13" s="187" t="s">
        <v>6</v>
      </c>
      <c r="O13" s="177"/>
      <c r="P13" s="188"/>
      <c r="Q13" s="188"/>
      <c r="R13" s="188"/>
      <c r="S13" s="188"/>
      <c r="T13" s="188"/>
      <c r="U13" s="188"/>
      <c r="V13" s="188"/>
      <c r="W13" s="188"/>
    </row>
    <row r="14" spans="2:23" ht="21.75" customHeight="1">
      <c r="B14" s="48"/>
      <c r="C14" s="49"/>
      <c r="D14" s="185" t="s">
        <v>5</v>
      </c>
      <c r="E14" s="186"/>
      <c r="F14" s="172"/>
      <c r="G14" s="172"/>
      <c r="H14" s="172"/>
      <c r="I14" s="172"/>
      <c r="J14" s="172"/>
      <c r="K14" s="172"/>
      <c r="L14" s="172"/>
      <c r="M14" s="172"/>
      <c r="N14" s="187" t="s">
        <v>7</v>
      </c>
      <c r="O14" s="177"/>
      <c r="P14" s="188"/>
      <c r="Q14" s="188"/>
      <c r="R14" s="188"/>
      <c r="S14" s="188"/>
      <c r="T14" s="188"/>
      <c r="U14" s="188"/>
      <c r="V14" s="188"/>
      <c r="W14" s="188"/>
    </row>
    <row r="15" spans="2:23" ht="13.5">
      <c r="B15" s="9" t="s">
        <v>128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2:23" ht="13.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3"/>
    </row>
    <row r="17" spans="2:23" ht="13.5">
      <c r="B17" s="2" t="s">
        <v>91</v>
      </c>
      <c r="C17" s="3"/>
      <c r="D17" s="3"/>
      <c r="E17" s="3"/>
      <c r="F17" s="54"/>
      <c r="G17" s="54"/>
      <c r="H17" s="54"/>
      <c r="I17" s="54"/>
      <c r="J17" s="54"/>
      <c r="K17" s="54"/>
      <c r="L17" s="54"/>
      <c r="M17" s="54"/>
      <c r="N17" s="53"/>
      <c r="O17" s="53"/>
      <c r="P17" s="55"/>
      <c r="Q17" s="55"/>
      <c r="R17" s="55"/>
      <c r="S17" s="55"/>
      <c r="T17" s="55"/>
      <c r="U17" s="55"/>
      <c r="V17" s="55"/>
      <c r="W17" s="56"/>
    </row>
    <row r="18" spans="2:23" ht="13.5">
      <c r="B18" s="260" t="s">
        <v>92</v>
      </c>
      <c r="C18" s="261"/>
      <c r="D18" s="261"/>
      <c r="E18" s="262"/>
      <c r="F18" s="165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</row>
    <row r="19" spans="2:23" ht="13.5">
      <c r="B19" s="263"/>
      <c r="C19" s="264"/>
      <c r="D19" s="264"/>
      <c r="E19" s="265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3"/>
    </row>
    <row r="20" spans="2:23" ht="13.5">
      <c r="B20" s="9" t="s">
        <v>120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2:23" ht="13.5">
      <c r="B21" s="5" t="s">
        <v>94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3"/>
    </row>
    <row r="22" spans="2:24" ht="13.5">
      <c r="B22" s="2" t="s">
        <v>118</v>
      </c>
      <c r="C22" s="110"/>
      <c r="D22" s="110"/>
      <c r="E22" s="110"/>
      <c r="F22" s="110"/>
      <c r="G22" s="110"/>
      <c r="H22" s="110"/>
      <c r="I22" s="111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2"/>
    </row>
    <row r="23" spans="2:23" ht="19.5" customHeight="1">
      <c r="B23" s="194" t="s">
        <v>55</v>
      </c>
      <c r="C23" s="195"/>
      <c r="D23" s="195"/>
      <c r="E23" s="196"/>
      <c r="F23" s="26" t="s">
        <v>29</v>
      </c>
      <c r="G23" s="117" t="s">
        <v>8</v>
      </c>
      <c r="H23" s="42"/>
      <c r="I23" s="42"/>
      <c r="J23" s="42"/>
      <c r="K23" s="116" t="s">
        <v>29</v>
      </c>
      <c r="L23" s="117" t="s">
        <v>78</v>
      </c>
      <c r="M23" s="120"/>
      <c r="N23" s="120"/>
      <c r="O23" s="120"/>
      <c r="P23" s="120"/>
      <c r="Q23" s="122"/>
      <c r="R23" s="194" t="s">
        <v>53</v>
      </c>
      <c r="S23" s="195"/>
      <c r="T23" s="196"/>
      <c r="U23" s="203"/>
      <c r="V23" s="204"/>
      <c r="W23" s="205"/>
    </row>
    <row r="24" spans="2:23" ht="19.5" customHeight="1">
      <c r="B24" s="197"/>
      <c r="C24" s="198"/>
      <c r="D24" s="198"/>
      <c r="E24" s="199"/>
      <c r="F24" s="27" t="s">
        <v>29</v>
      </c>
      <c r="G24" s="118" t="s">
        <v>9</v>
      </c>
      <c r="H24" s="44"/>
      <c r="I24" s="43"/>
      <c r="J24" s="43"/>
      <c r="K24" s="43"/>
      <c r="L24" s="118"/>
      <c r="M24" s="118"/>
      <c r="N24" s="118"/>
      <c r="O24" s="118"/>
      <c r="P24" s="118"/>
      <c r="Q24" s="121"/>
      <c r="R24" s="197"/>
      <c r="S24" s="198"/>
      <c r="T24" s="199"/>
      <c r="U24" s="206"/>
      <c r="V24" s="207"/>
      <c r="W24" s="208"/>
    </row>
    <row r="25" spans="2:23" ht="19.5" customHeight="1">
      <c r="B25" s="197"/>
      <c r="C25" s="198"/>
      <c r="D25" s="198"/>
      <c r="E25" s="199"/>
      <c r="F25" s="27" t="s">
        <v>29</v>
      </c>
      <c r="G25" s="135" t="s">
        <v>30</v>
      </c>
      <c r="H25" s="45"/>
      <c r="I25" s="43"/>
      <c r="J25" s="43"/>
      <c r="K25" s="43"/>
      <c r="L25" s="135"/>
      <c r="M25" s="139"/>
      <c r="N25" s="139"/>
      <c r="O25" s="139"/>
      <c r="P25" s="140"/>
      <c r="Q25" s="141"/>
      <c r="R25" s="197"/>
      <c r="S25" s="198"/>
      <c r="T25" s="199"/>
      <c r="U25" s="206"/>
      <c r="V25" s="207"/>
      <c r="W25" s="208"/>
    </row>
    <row r="26" spans="2:23" ht="19.5" customHeight="1">
      <c r="B26" s="200"/>
      <c r="C26" s="201"/>
      <c r="D26" s="201"/>
      <c r="E26" s="202"/>
      <c r="F26" s="28" t="s">
        <v>29</v>
      </c>
      <c r="G26" s="119" t="s">
        <v>80</v>
      </c>
      <c r="H26" s="72"/>
      <c r="I26" s="64"/>
      <c r="J26" s="64"/>
      <c r="K26" s="28"/>
      <c r="L26" s="72"/>
      <c r="M26" s="136"/>
      <c r="N26" s="136"/>
      <c r="O26" s="136"/>
      <c r="P26" s="137"/>
      <c r="Q26" s="138"/>
      <c r="R26" s="197"/>
      <c r="S26" s="198"/>
      <c r="T26" s="199"/>
      <c r="U26" s="206"/>
      <c r="V26" s="207"/>
      <c r="W26" s="208"/>
    </row>
    <row r="27" spans="2:23" ht="17.25" hidden="1">
      <c r="B27" s="70"/>
      <c r="C27" s="67"/>
      <c r="D27" s="67"/>
      <c r="E27" s="68"/>
      <c r="F27" s="28" t="s">
        <v>29</v>
      </c>
      <c r="G27" s="45" t="s">
        <v>65</v>
      </c>
      <c r="H27" s="45"/>
      <c r="I27" s="43"/>
      <c r="J27" s="43"/>
      <c r="K27" s="28" t="s">
        <v>29</v>
      </c>
      <c r="L27" s="45" t="s">
        <v>66</v>
      </c>
      <c r="M27" s="44"/>
      <c r="N27" s="44"/>
      <c r="O27" s="44"/>
      <c r="P27" s="63"/>
      <c r="Q27" s="71"/>
      <c r="R27" s="58"/>
      <c r="S27" s="59"/>
      <c r="T27" s="60"/>
      <c r="U27" s="104"/>
      <c r="V27" s="104"/>
      <c r="W27" s="105"/>
    </row>
    <row r="28" spans="2:23" ht="17.25" customHeight="1">
      <c r="B28" s="197" t="s">
        <v>51</v>
      </c>
      <c r="C28" s="198"/>
      <c r="D28" s="198"/>
      <c r="E28" s="199"/>
      <c r="F28" s="26" t="s">
        <v>29</v>
      </c>
      <c r="G28" s="118" t="s">
        <v>8</v>
      </c>
      <c r="H28" s="43"/>
      <c r="I28" s="43"/>
      <c r="J28" s="43"/>
      <c r="K28" s="116" t="s">
        <v>29</v>
      </c>
      <c r="L28" s="117" t="s">
        <v>78</v>
      </c>
      <c r="M28" s="118"/>
      <c r="N28" s="118"/>
      <c r="O28" s="118"/>
      <c r="P28" s="118"/>
      <c r="Q28" s="121"/>
      <c r="R28" s="194" t="s">
        <v>54</v>
      </c>
      <c r="S28" s="195"/>
      <c r="T28" s="196"/>
      <c r="U28" s="203"/>
      <c r="V28" s="204"/>
      <c r="W28" s="205"/>
    </row>
    <row r="29" spans="2:23" ht="17.25" customHeight="1">
      <c r="B29" s="197"/>
      <c r="C29" s="198"/>
      <c r="D29" s="198"/>
      <c r="E29" s="199"/>
      <c r="F29" s="27" t="s">
        <v>29</v>
      </c>
      <c r="G29" s="118" t="s">
        <v>9</v>
      </c>
      <c r="H29" s="44"/>
      <c r="I29" s="43"/>
      <c r="J29" s="43"/>
      <c r="K29" s="43"/>
      <c r="L29" s="118"/>
      <c r="M29" s="118"/>
      <c r="N29" s="118"/>
      <c r="O29" s="118"/>
      <c r="P29" s="118"/>
      <c r="Q29" s="121"/>
      <c r="R29" s="197"/>
      <c r="S29" s="198"/>
      <c r="T29" s="199"/>
      <c r="U29" s="206"/>
      <c r="V29" s="207"/>
      <c r="W29" s="208"/>
    </row>
    <row r="30" spans="2:23" ht="19.5" customHeight="1">
      <c r="B30" s="197"/>
      <c r="C30" s="198"/>
      <c r="D30" s="198"/>
      <c r="E30" s="199"/>
      <c r="F30" s="27" t="s">
        <v>29</v>
      </c>
      <c r="G30" s="135" t="s">
        <v>30</v>
      </c>
      <c r="H30" s="45"/>
      <c r="I30" s="43"/>
      <c r="J30" s="43"/>
      <c r="K30" s="43"/>
      <c r="L30" s="135"/>
      <c r="M30" s="142"/>
      <c r="N30" s="142"/>
      <c r="O30" s="142"/>
      <c r="P30" s="142"/>
      <c r="Q30" s="143"/>
      <c r="R30" s="197"/>
      <c r="S30" s="198"/>
      <c r="T30" s="199"/>
      <c r="U30" s="206"/>
      <c r="V30" s="207"/>
      <c r="W30" s="208"/>
    </row>
    <row r="31" spans="2:23" ht="19.5" customHeight="1">
      <c r="B31" s="197"/>
      <c r="C31" s="198"/>
      <c r="D31" s="198"/>
      <c r="E31" s="199"/>
      <c r="F31" s="28" t="s">
        <v>29</v>
      </c>
      <c r="G31" s="119" t="s">
        <v>80</v>
      </c>
      <c r="H31" s="72"/>
      <c r="I31" s="64"/>
      <c r="J31" s="64"/>
      <c r="K31" s="28"/>
      <c r="L31" s="72"/>
      <c r="M31" s="136"/>
      <c r="N31" s="136"/>
      <c r="O31" s="136"/>
      <c r="P31" s="137"/>
      <c r="Q31" s="138"/>
      <c r="R31" s="197"/>
      <c r="S31" s="198"/>
      <c r="T31" s="199"/>
      <c r="U31" s="206"/>
      <c r="V31" s="207"/>
      <c r="W31" s="208"/>
    </row>
    <row r="32" spans="2:23" ht="14.25" hidden="1">
      <c r="B32" s="70"/>
      <c r="C32" s="67"/>
      <c r="D32" s="67"/>
      <c r="E32" s="68"/>
      <c r="F32" s="28" t="s">
        <v>29</v>
      </c>
      <c r="G32" s="45" t="s">
        <v>65</v>
      </c>
      <c r="H32" s="45"/>
      <c r="I32" s="43"/>
      <c r="J32" s="43"/>
      <c r="K32" s="28" t="s">
        <v>29</v>
      </c>
      <c r="L32" s="45" t="s">
        <v>66</v>
      </c>
      <c r="M32" s="44"/>
      <c r="N32" s="44"/>
      <c r="O32" s="44"/>
      <c r="P32" s="63"/>
      <c r="Q32" s="63"/>
      <c r="R32" s="58"/>
      <c r="S32" s="59"/>
      <c r="T32" s="60"/>
      <c r="U32" s="61"/>
      <c r="V32" s="61"/>
      <c r="W32" s="62"/>
    </row>
    <row r="33" spans="2:23" ht="13.5">
      <c r="B33" s="9" t="s">
        <v>93</v>
      </c>
      <c r="C33" s="10"/>
      <c r="D33" s="10"/>
      <c r="E33" s="10"/>
      <c r="F33" s="10"/>
      <c r="G33" s="10"/>
      <c r="H33" s="10"/>
      <c r="I33" s="10"/>
      <c r="J33" s="10"/>
      <c r="K33" s="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2:23" ht="13.5">
      <c r="B34" s="4" t="s">
        <v>123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2"/>
    </row>
    <row r="35" spans="2:23" ht="13.5">
      <c r="B35" s="4" t="s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2"/>
    </row>
    <row r="36" spans="2:23" ht="13.5">
      <c r="B36" s="5" t="s">
        <v>119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</row>
    <row r="37" spans="2:23" ht="13.5">
      <c r="B37" s="2" t="s">
        <v>88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ht="13.5" customHeight="1">
      <c r="B38" s="209" t="s">
        <v>17</v>
      </c>
      <c r="C38" s="210"/>
      <c r="D38" s="210"/>
      <c r="E38" s="211"/>
      <c r="F38" s="178"/>
      <c r="G38" s="179"/>
      <c r="H38" s="179"/>
      <c r="I38" s="179"/>
      <c r="J38" s="179"/>
      <c r="K38" s="179"/>
      <c r="L38" s="180"/>
      <c r="M38" s="209" t="s">
        <v>28</v>
      </c>
      <c r="N38" s="210"/>
      <c r="O38" s="210"/>
      <c r="P38" s="211"/>
      <c r="Q38" s="215"/>
      <c r="R38" s="216"/>
      <c r="S38" s="216"/>
      <c r="T38" s="216"/>
      <c r="U38" s="216"/>
      <c r="V38" s="216"/>
      <c r="W38" s="217"/>
    </row>
    <row r="39" spans="2:23" ht="13.5">
      <c r="B39" s="212"/>
      <c r="C39" s="213"/>
      <c r="D39" s="213"/>
      <c r="E39" s="214"/>
      <c r="F39" s="181"/>
      <c r="G39" s="182"/>
      <c r="H39" s="182"/>
      <c r="I39" s="182"/>
      <c r="J39" s="182"/>
      <c r="K39" s="182"/>
      <c r="L39" s="183"/>
      <c r="M39" s="212"/>
      <c r="N39" s="213"/>
      <c r="O39" s="213"/>
      <c r="P39" s="214"/>
      <c r="Q39" s="218"/>
      <c r="R39" s="219"/>
      <c r="S39" s="219"/>
      <c r="T39" s="219"/>
      <c r="U39" s="219"/>
      <c r="V39" s="219"/>
      <c r="W39" s="220"/>
    </row>
    <row r="40" spans="2:23" ht="13.5">
      <c r="B40" s="4" t="s">
        <v>31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2"/>
    </row>
    <row r="41" spans="2:23" ht="13.5">
      <c r="B41" s="5" t="s">
        <v>124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3"/>
    </row>
    <row r="42" spans="2:23" ht="13.5">
      <c r="B42" s="2" t="s">
        <v>126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ht="14.25">
      <c r="B43" s="32" t="s">
        <v>8</v>
      </c>
      <c r="C43" s="33"/>
      <c r="D43" s="33"/>
      <c r="E43" s="34"/>
      <c r="F43" s="173"/>
      <c r="G43" s="174"/>
      <c r="H43" s="174"/>
      <c r="I43" s="174"/>
      <c r="J43" s="174"/>
      <c r="K43" s="174"/>
      <c r="L43" s="175"/>
      <c r="M43" s="32" t="s">
        <v>30</v>
      </c>
      <c r="N43" s="33"/>
      <c r="O43" s="33"/>
      <c r="P43" s="34"/>
      <c r="Q43" s="173"/>
      <c r="R43" s="174"/>
      <c r="S43" s="174"/>
      <c r="T43" s="174"/>
      <c r="U43" s="174"/>
      <c r="V43" s="174"/>
      <c r="W43" s="175"/>
    </row>
    <row r="44" spans="2:23" ht="14.25">
      <c r="B44" s="29" t="s">
        <v>9</v>
      </c>
      <c r="C44" s="30"/>
      <c r="D44" s="30"/>
      <c r="E44" s="31"/>
      <c r="F44" s="113"/>
      <c r="G44" s="114"/>
      <c r="H44" s="114"/>
      <c r="I44" s="114"/>
      <c r="J44" s="114"/>
      <c r="K44" s="114"/>
      <c r="L44" s="115"/>
      <c r="M44" s="32"/>
      <c r="N44" s="33"/>
      <c r="O44" s="33"/>
      <c r="P44" s="34"/>
      <c r="Q44" s="113"/>
      <c r="R44" s="114"/>
      <c r="S44" s="114"/>
      <c r="T44" s="114"/>
      <c r="U44" s="114"/>
      <c r="V44" s="114"/>
      <c r="W44" s="115"/>
    </row>
    <row r="45" spans="2:23" ht="13.5">
      <c r="B45" s="9" t="s">
        <v>127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3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3"/>
    </row>
    <row r="47" spans="2:23" ht="4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ht="13.5">
      <c r="B48" s="18" t="s">
        <v>10</v>
      </c>
      <c r="C48" s="18"/>
      <c r="D48" s="18"/>
      <c r="E48" s="18"/>
      <c r="F48" s="18"/>
      <c r="I48" s="18"/>
      <c r="J48" s="18"/>
      <c r="K48" s="18"/>
      <c r="L48" s="18"/>
      <c r="M48" s="18"/>
      <c r="P48" s="17"/>
      <c r="Q48" s="17"/>
      <c r="R48" s="17"/>
      <c r="S48" s="17"/>
      <c r="T48" s="17"/>
      <c r="U48" s="3"/>
      <c r="V48" s="3"/>
      <c r="W48" s="3"/>
    </row>
    <row r="49" spans="2:23" ht="13.5" customHeight="1">
      <c r="B49" s="221" t="s">
        <v>14</v>
      </c>
      <c r="C49" s="19" t="s">
        <v>11</v>
      </c>
      <c r="D49" s="224"/>
      <c r="E49" s="225"/>
      <c r="F49" s="226"/>
      <c r="G49" s="221" t="s">
        <v>13</v>
      </c>
      <c r="H49" s="19" t="s">
        <v>11</v>
      </c>
      <c r="I49" s="224"/>
      <c r="J49" s="225"/>
      <c r="K49" s="225"/>
      <c r="L49" s="226"/>
      <c r="M49" s="227" t="s">
        <v>18</v>
      </c>
      <c r="N49" s="227"/>
      <c r="O49" s="227" t="s">
        <v>33</v>
      </c>
      <c r="P49" s="227"/>
      <c r="Q49" s="35" t="s">
        <v>19</v>
      </c>
      <c r="R49" s="227" t="s">
        <v>18</v>
      </c>
      <c r="S49" s="227"/>
      <c r="T49" s="227" t="s">
        <v>33</v>
      </c>
      <c r="U49" s="227"/>
      <c r="V49" s="35" t="s">
        <v>19</v>
      </c>
      <c r="W49" s="21"/>
    </row>
    <row r="50" spans="2:23" ht="13.5">
      <c r="B50" s="222"/>
      <c r="C50" s="19" t="s">
        <v>12</v>
      </c>
      <c r="D50" s="224"/>
      <c r="E50" s="225"/>
      <c r="F50" s="226"/>
      <c r="G50" s="222"/>
      <c r="H50" s="19" t="s">
        <v>12</v>
      </c>
      <c r="I50" s="224"/>
      <c r="J50" s="225"/>
      <c r="K50" s="225"/>
      <c r="L50" s="226"/>
      <c r="M50" s="228">
        <f>IF('判定'!$C$21&lt;&gt;0,'BP部用シート'!$B$8,"")</f>
      </c>
      <c r="N50" s="229"/>
      <c r="O50" s="230">
        <f>IF(M50="","",'BP部用シート'!A8)</f>
      </c>
      <c r="P50" s="232"/>
      <c r="Q50" s="46">
        <f>IF(O50="","",IF('判定'!$C$21&gt;100,100,'判定'!$C$21))</f>
      </c>
      <c r="R50" s="228">
        <f>IF('判定'!D21&lt;&gt;0,'BP部用シート'!$B$5,"")</f>
      </c>
      <c r="S50" s="229"/>
      <c r="T50" s="230">
        <f>IF(R50="","",'BP部用シート'!$A$5)</f>
      </c>
      <c r="U50" s="231"/>
      <c r="V50" s="46">
        <f>IF(T50="","",'判定'!$D$21)</f>
      </c>
      <c r="W50" s="21"/>
    </row>
    <row r="51" spans="2:23" ht="13.5">
      <c r="B51" s="223"/>
      <c r="C51" s="19" t="s">
        <v>20</v>
      </c>
      <c r="D51" s="224"/>
      <c r="E51" s="225"/>
      <c r="F51" s="226"/>
      <c r="G51" s="223"/>
      <c r="H51" s="19" t="s">
        <v>20</v>
      </c>
      <c r="I51" s="224"/>
      <c r="J51" s="225"/>
      <c r="K51" s="225"/>
      <c r="L51" s="226"/>
      <c r="M51" s="228">
        <f>IF('判定'!$C$22&lt;&gt;0,'BP部用シート'!$B$8,"")</f>
      </c>
      <c r="N51" s="229"/>
      <c r="O51" s="230">
        <f>IF(M51="","",'BP部用シート'!A8)</f>
      </c>
      <c r="P51" s="231"/>
      <c r="Q51" s="46">
        <f>IF(O51="","",IF('判定'!$C$22&gt;100,100,'判定'!$C$22))</f>
      </c>
      <c r="R51" s="228">
        <f>IF('判定'!D22&lt;&gt;0,'BP部用シート'!$B$6,"")</f>
      </c>
      <c r="S51" s="229"/>
      <c r="T51" s="230">
        <f>IF(R51="","",'BP部用シート'!$A$6)</f>
      </c>
      <c r="U51" s="231"/>
      <c r="V51" s="46">
        <f>IF(T51="","",'判定'!$D$22)</f>
      </c>
      <c r="W51" s="21"/>
    </row>
    <row r="52" spans="2:23" ht="13.5" customHeight="1">
      <c r="B52" s="221" t="s">
        <v>15</v>
      </c>
      <c r="C52" s="19" t="s">
        <v>11</v>
      </c>
      <c r="D52" s="224"/>
      <c r="E52" s="225"/>
      <c r="F52" s="226"/>
      <c r="G52" s="233" t="s">
        <v>34</v>
      </c>
      <c r="H52" s="234"/>
      <c r="I52" s="237"/>
      <c r="J52" s="238"/>
      <c r="K52" s="238"/>
      <c r="L52" s="239"/>
      <c r="M52" s="228">
        <f>IF('判定'!$C$23&lt;&gt;0,'BP部用シート'!$B$9,"")</f>
      </c>
      <c r="N52" s="229"/>
      <c r="O52" s="230">
        <f>IF(M52="","",'BP部用シート'!A9)</f>
      </c>
      <c r="P52" s="231"/>
      <c r="Q52" s="46">
        <f>IF(O52="","",IF('判定'!$C$23&gt;100,100,'判定'!$C$23))</f>
      </c>
      <c r="R52" s="228">
        <f>IF('判定'!D23&lt;&gt;0,'BP部用シート'!$B$7,"")</f>
      </c>
      <c r="S52" s="229"/>
      <c r="T52" s="230">
        <f>IF(R52="","",'BP部用シート'!$A$7)</f>
      </c>
      <c r="U52" s="231"/>
      <c r="V52" s="46">
        <f>IF(T52="","",'判定'!$D$23)</f>
      </c>
      <c r="W52" s="21"/>
    </row>
    <row r="53" spans="2:23" ht="13.5">
      <c r="B53" s="222"/>
      <c r="C53" s="19" t="s">
        <v>12</v>
      </c>
      <c r="D53" s="224"/>
      <c r="E53" s="225"/>
      <c r="F53" s="226"/>
      <c r="G53" s="235"/>
      <c r="H53" s="236"/>
      <c r="I53" s="240"/>
      <c r="J53" s="241"/>
      <c r="K53" s="241"/>
      <c r="L53" s="242"/>
      <c r="M53" s="228">
        <f>IF('判定'!$C$24&lt;&gt;0,'BP部用シート'!$B$12,"")</f>
      </c>
      <c r="N53" s="229"/>
      <c r="O53" s="230">
        <f>IF(M53="","",'BP部用シート'!A12)</f>
      </c>
      <c r="P53" s="231"/>
      <c r="Q53" s="46">
        <f>IF(O53="","",IF('判定'!$C$24&gt;100,100,'判定'!$C$24))</f>
      </c>
      <c r="R53" s="228">
        <f>IF('判定'!D24&lt;&gt;0,'BP部用シート'!$B$10,"")</f>
      </c>
      <c r="S53" s="229"/>
      <c r="T53" s="230">
        <f>IF(R53="","",'BP部用シート'!$A$10)</f>
      </c>
      <c r="U53" s="231"/>
      <c r="V53" s="46">
        <f>IF(T53="","",'判定'!$D$24)</f>
      </c>
      <c r="W53" s="21"/>
    </row>
    <row r="54" spans="2:23" ht="13.5">
      <c r="B54" s="223"/>
      <c r="C54" s="19" t="s">
        <v>20</v>
      </c>
      <c r="D54" s="224"/>
      <c r="E54" s="225"/>
      <c r="F54" s="226"/>
      <c r="G54" s="243" t="s">
        <v>35</v>
      </c>
      <c r="H54" s="244"/>
      <c r="I54" s="245"/>
      <c r="J54" s="246"/>
      <c r="K54" s="246"/>
      <c r="L54" s="247"/>
      <c r="M54" s="228">
        <f>IF('判定'!$C$25&lt;&gt;0,'BP部用シート'!$B$15,"")</f>
      </c>
      <c r="N54" s="229"/>
      <c r="O54" s="230">
        <f>IF(M54="","",'BP部用シート'!$A$15)</f>
      </c>
      <c r="P54" s="231"/>
      <c r="Q54" s="46">
        <f>IF(O54="","",IF('判定'!$C$25&gt;100,100,'判定'!$C$25))</f>
      </c>
      <c r="R54" s="228">
        <f>IF('判定'!D25&lt;&gt;0,'BP部用シート'!$B$14,"")</f>
      </c>
      <c r="S54" s="229"/>
      <c r="T54" s="230">
        <f>IF(R54="","",'BP部用シート'!$A$14)</f>
      </c>
      <c r="U54" s="231"/>
      <c r="V54" s="46">
        <f>IF(T54="","",'判定'!$D$25)</f>
      </c>
      <c r="W54" s="21"/>
    </row>
    <row r="55" spans="2:23" ht="13.5">
      <c r="B55" s="243" t="s">
        <v>36</v>
      </c>
      <c r="C55" s="244"/>
      <c r="D55" s="248"/>
      <c r="E55" s="249"/>
      <c r="F55" s="249"/>
      <c r="G55" s="249"/>
      <c r="H55" s="249"/>
      <c r="I55" s="249"/>
      <c r="J55" s="249"/>
      <c r="K55" s="249"/>
      <c r="L55" s="250"/>
      <c r="M55" s="228">
        <f>IF('判定'!$C$26&lt;&gt;0,'BP部用シート'!$B$17,"")</f>
      </c>
      <c r="N55" s="229"/>
      <c r="O55" s="230">
        <f>IF(M55="","",'BP部用シート'!$A$17)</f>
      </c>
      <c r="P55" s="231"/>
      <c r="Q55" s="46">
        <f>IF(O55="","",IF('判定'!$C$26&gt;100,100,'判定'!$C$26))</f>
      </c>
      <c r="R55" s="228">
        <f>IF('判定'!D26&lt;&gt;0,'BP部用シート'!$B$16,"")</f>
      </c>
      <c r="S55" s="229"/>
      <c r="T55" s="230">
        <f>IF(R55="","",'BP部用シート'!$A$16)</f>
      </c>
      <c r="U55" s="231"/>
      <c r="V55" s="46">
        <f>IF(T55="","",'判定'!$D$26)</f>
      </c>
      <c r="W55" s="20"/>
    </row>
    <row r="56" spans="2:22" ht="13.5">
      <c r="B56" s="253"/>
      <c r="C56" s="254"/>
      <c r="D56" s="254"/>
      <c r="E56" s="254"/>
      <c r="F56" s="254"/>
      <c r="G56" s="254"/>
      <c r="H56" s="254"/>
      <c r="I56" s="254"/>
      <c r="J56" s="254"/>
      <c r="K56" s="254"/>
      <c r="L56" s="255"/>
      <c r="M56" s="228">
        <f>IF('判定'!$C$27&lt;&gt;0,'BP部用シート'!$B$19,"")</f>
      </c>
      <c r="N56" s="229"/>
      <c r="O56" s="230">
        <f>IF(M56="","",'BP部用シート'!$A$19)</f>
      </c>
      <c r="P56" s="231"/>
      <c r="Q56" s="46">
        <f>IF(O56="","",IF('判定'!$C$27&gt;100,100,'判定'!$C$27))</f>
      </c>
      <c r="R56" s="228">
        <f>IF('判定'!D27&lt;&gt;0,'BP部用シート'!$B$18,"")</f>
      </c>
      <c r="S56" s="229"/>
      <c r="T56" s="230">
        <f>IF(R56="","",'BP部用シート'!$A$18)</f>
      </c>
      <c r="U56" s="231"/>
      <c r="V56" s="46">
        <f>IF(T56="","",'判定'!$D$27)</f>
      </c>
    </row>
    <row r="57" spans="2:22" ht="13.5"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8"/>
      <c r="M57" s="228"/>
      <c r="N57" s="229"/>
      <c r="O57" s="230"/>
      <c r="P57" s="231"/>
      <c r="Q57" s="46"/>
      <c r="R57" s="259"/>
      <c r="S57" s="259"/>
      <c r="T57" s="259"/>
      <c r="U57" s="259"/>
      <c r="V57" s="47"/>
    </row>
    <row r="58" ht="13.5">
      <c r="W58" s="20" t="s">
        <v>16</v>
      </c>
    </row>
  </sheetData>
  <sheetProtection password="CBF3" sheet="1"/>
  <mergeCells count="86">
    <mergeCell ref="U23:W26"/>
    <mergeCell ref="B23:E26"/>
    <mergeCell ref="B28:E31"/>
    <mergeCell ref="R28:T31"/>
    <mergeCell ref="U28:W31"/>
    <mergeCell ref="A4:W5"/>
    <mergeCell ref="F8:W8"/>
    <mergeCell ref="F9:W9"/>
    <mergeCell ref="U11:W12"/>
    <mergeCell ref="F13:M13"/>
    <mergeCell ref="Q43:W43"/>
    <mergeCell ref="T50:U50"/>
    <mergeCell ref="B18:E19"/>
    <mergeCell ref="F18:W19"/>
    <mergeCell ref="B38:E39"/>
    <mergeCell ref="M38:P39"/>
    <mergeCell ref="F38:L39"/>
    <mergeCell ref="O49:P49"/>
    <mergeCell ref="Q38:W39"/>
    <mergeCell ref="R23:T26"/>
    <mergeCell ref="M50:N50"/>
    <mergeCell ref="B49:B51"/>
    <mergeCell ref="D49:F49"/>
    <mergeCell ref="G49:G51"/>
    <mergeCell ref="I49:L49"/>
    <mergeCell ref="D50:F50"/>
    <mergeCell ref="I50:L50"/>
    <mergeCell ref="D51:F51"/>
    <mergeCell ref="B56:L57"/>
    <mergeCell ref="B52:B54"/>
    <mergeCell ref="D52:F52"/>
    <mergeCell ref="G52:H53"/>
    <mergeCell ref="I52:L53"/>
    <mergeCell ref="D53:F53"/>
    <mergeCell ref="B55:C55"/>
    <mergeCell ref="D55:L55"/>
    <mergeCell ref="R55:S55"/>
    <mergeCell ref="F43:L43"/>
    <mergeCell ref="M52:N52"/>
    <mergeCell ref="D54:F54"/>
    <mergeCell ref="G54:H54"/>
    <mergeCell ref="I54:L54"/>
    <mergeCell ref="M51:N51"/>
    <mergeCell ref="M54:N54"/>
    <mergeCell ref="M53:N53"/>
    <mergeCell ref="I51:L51"/>
    <mergeCell ref="O53:P53"/>
    <mergeCell ref="R52:S52"/>
    <mergeCell ref="T51:U51"/>
    <mergeCell ref="R57:S57"/>
    <mergeCell ref="T55:U55"/>
    <mergeCell ref="T53:U53"/>
    <mergeCell ref="R54:S54"/>
    <mergeCell ref="T54:U54"/>
    <mergeCell ref="T56:U56"/>
    <mergeCell ref="R51:S51"/>
    <mergeCell ref="M57:N57"/>
    <mergeCell ref="T57:U57"/>
    <mergeCell ref="O56:P56"/>
    <mergeCell ref="O57:P57"/>
    <mergeCell ref="O54:P54"/>
    <mergeCell ref="R53:S53"/>
    <mergeCell ref="O55:P55"/>
    <mergeCell ref="M56:N56"/>
    <mergeCell ref="M55:N55"/>
    <mergeCell ref="R56:S56"/>
    <mergeCell ref="F10:T10"/>
    <mergeCell ref="F11:T12"/>
    <mergeCell ref="T52:U52"/>
    <mergeCell ref="F14:M14"/>
    <mergeCell ref="T49:U49"/>
    <mergeCell ref="R50:S50"/>
    <mergeCell ref="O50:P50"/>
    <mergeCell ref="O51:P51"/>
    <mergeCell ref="O52:P52"/>
    <mergeCell ref="M49:N49"/>
    <mergeCell ref="R49:S49"/>
    <mergeCell ref="D9:E10"/>
    <mergeCell ref="P14:W14"/>
    <mergeCell ref="N14:O14"/>
    <mergeCell ref="D11:E12"/>
    <mergeCell ref="D13:E13"/>
    <mergeCell ref="D14:E14"/>
    <mergeCell ref="P13:W13"/>
    <mergeCell ref="N13:O13"/>
    <mergeCell ref="U10:W10"/>
  </mergeCells>
  <dataValidations count="5">
    <dataValidation type="list" allowBlank="1" showInputMessage="1" showErrorMessage="1" sqref="F38:L39">
      <formula1>"あり,なし"</formula1>
    </dataValidation>
    <dataValidation operator="greaterThanOrEqual" allowBlank="1" showInputMessage="1" showErrorMessage="1" sqref="L25:O27 G25:H27 L30:O32 G30:H32"/>
    <dataValidation type="whole" operator="greaterThanOrEqual" allowBlank="1" showInputMessage="1" showErrorMessage="1" sqref="U23 V27:W27 U27:U28 U32:W32">
      <formula1>5</formula1>
    </dataValidation>
    <dataValidation type="date" operator="greaterThan" allowBlank="1" showInputMessage="1" showErrorMessage="1" sqref="F18:W19">
      <formula1>40179</formula1>
    </dataValidation>
    <dataValidation type="list" allowBlank="1" showInputMessage="1" showErrorMessage="1" sqref="F23:F32 K23 K26:K28 K31:K32">
      <formula1>"□,■"</formula1>
    </dataValidation>
  </dataValidations>
  <printOptions horizontalCentered="1"/>
  <pageMargins left="0.2755905511811024" right="0.2755905511811024" top="0.31496062992125984" bottom="0.2362204724409449" header="0.2362204724409449" footer="0.196850393700787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F11" sqref="F11:T12"/>
    </sheetView>
  </sheetViews>
  <sheetFormatPr defaultColWidth="9.00390625" defaultRowHeight="13.5"/>
  <cols>
    <col min="2" max="2" width="16.875" style="0" customWidth="1"/>
    <col min="3" max="3" width="13.75390625" style="0" customWidth="1"/>
    <col min="4" max="4" width="15.25390625" style="0" customWidth="1"/>
    <col min="5" max="5" width="16.875" style="0" customWidth="1"/>
    <col min="6" max="11" width="14.875" style="0" customWidth="1"/>
  </cols>
  <sheetData>
    <row r="1" ht="14.25" thickBot="1">
      <c r="B1" s="108" t="s">
        <v>70</v>
      </c>
    </row>
    <row r="2" spans="2:5" ht="13.5">
      <c r="B2" s="81" t="s">
        <v>52</v>
      </c>
      <c r="C2" s="83" t="s">
        <v>63</v>
      </c>
      <c r="D2" s="86"/>
      <c r="E2" s="83" t="s">
        <v>64</v>
      </c>
    </row>
    <row r="3" spans="2:5" ht="16.5" customHeight="1">
      <c r="B3" s="84" t="s">
        <v>47</v>
      </c>
      <c r="C3" s="85">
        <f>IF('削減'!F23="■",'削減'!$U$23,0)</f>
        <v>0</v>
      </c>
      <c r="D3" s="69"/>
      <c r="E3" s="85">
        <f>IF('削減'!F28="■",'削減'!U28,0)</f>
        <v>0</v>
      </c>
    </row>
    <row r="4" spans="2:5" ht="16.5" customHeight="1">
      <c r="B4" s="84" t="s">
        <v>48</v>
      </c>
      <c r="C4" s="85">
        <f>IF('削減'!F24="■",'削減'!$U$23,0)</f>
        <v>0</v>
      </c>
      <c r="D4" s="69"/>
      <c r="E4" s="85">
        <f>IF('削減'!F29="■",'削減'!U28,0)</f>
        <v>0</v>
      </c>
    </row>
    <row r="5" spans="2:5" ht="16.5" customHeight="1">
      <c r="B5" s="84" t="s">
        <v>49</v>
      </c>
      <c r="C5" s="85">
        <f>IF('削減'!K23="■",'削減'!$U$23,0)</f>
        <v>0</v>
      </c>
      <c r="D5" s="69"/>
      <c r="E5" s="85">
        <f>IF('削減'!K28="■",'削減'!U28,0)</f>
        <v>0</v>
      </c>
    </row>
    <row r="6" spans="2:5" ht="16.5" customHeight="1">
      <c r="B6" s="84" t="s">
        <v>50</v>
      </c>
      <c r="C6" s="85">
        <f>IF('削減'!F25="■",'削減'!$U$23,0)</f>
        <v>0</v>
      </c>
      <c r="D6" s="69"/>
      <c r="E6" s="85">
        <f>IF('削減'!F30="■",'削減'!U28,0)</f>
        <v>0</v>
      </c>
    </row>
    <row r="7" spans="2:5" ht="16.5" customHeight="1">
      <c r="B7" s="123"/>
      <c r="C7" s="124">
        <f>IF('削減'!K24="■",'削減'!$U$23,0)</f>
        <v>0</v>
      </c>
      <c r="D7" s="125"/>
      <c r="E7" s="124">
        <f>IF('削減'!K29="■",'削減'!U28,0)</f>
        <v>0</v>
      </c>
    </row>
    <row r="8" spans="2:5" ht="16.5" customHeight="1">
      <c r="B8" s="123"/>
      <c r="C8" s="124">
        <f>IF('削減'!K25="■",'削減'!$U$23,0)</f>
        <v>0</v>
      </c>
      <c r="D8" s="125"/>
      <c r="E8" s="124">
        <f>IF('削減'!K30="■",'削減'!U28,0)</f>
        <v>0</v>
      </c>
    </row>
    <row r="9" spans="2:5" ht="16.5" customHeight="1">
      <c r="B9" s="123" t="str">
        <f>'削減'!G26</f>
        <v>PC制御オプション（PC資産管理orPC操作ログ専用オプション）</v>
      </c>
      <c r="C9" s="124">
        <f>IF('削減'!F26="■",'削減'!$U$23,0)</f>
        <v>0</v>
      </c>
      <c r="D9" s="125"/>
      <c r="E9" s="124">
        <f>IF('削減'!F31="■",'削減'!U28,0)</f>
        <v>0</v>
      </c>
    </row>
    <row r="10" spans="2:5" ht="16.5" customHeight="1">
      <c r="B10" s="94" t="str">
        <f>'削減'!G27</f>
        <v>メニューＣ</v>
      </c>
      <c r="C10" s="95">
        <f>IF('削減'!F27="■",'削減'!$U$23,0)</f>
        <v>0</v>
      </c>
      <c r="D10" s="96"/>
      <c r="E10" s="95">
        <f>IF('削減'!F32="■",'削減'!U32,0)</f>
        <v>0</v>
      </c>
    </row>
    <row r="11" spans="2:5" ht="14.25" thickBot="1">
      <c r="B11" s="97" t="str">
        <f>'削減'!L27</f>
        <v>メニューＤ</v>
      </c>
      <c r="C11" s="98">
        <f>IF('削減'!K27="■",'削減'!$U$23,0)</f>
        <v>0</v>
      </c>
      <c r="D11" s="99"/>
      <c r="E11" s="98">
        <f>IF('削減'!K32="■",'削減'!U33,0)</f>
        <v>0</v>
      </c>
    </row>
    <row r="13" ht="14.25" thickBot="1">
      <c r="B13" s="108" t="s">
        <v>69</v>
      </c>
    </row>
    <row r="14" spans="2:11" ht="15.75" customHeight="1">
      <c r="B14" s="81" t="s">
        <v>60</v>
      </c>
      <c r="C14" s="82" t="s">
        <v>47</v>
      </c>
      <c r="D14" s="82" t="s">
        <v>48</v>
      </c>
      <c r="E14" s="82" t="s">
        <v>49</v>
      </c>
      <c r="F14" s="82" t="s">
        <v>50</v>
      </c>
      <c r="G14" s="82"/>
      <c r="H14" s="82"/>
      <c r="I14" s="144" t="str">
        <f>B9</f>
        <v>PC制御オプション（PC資産管理orPC操作ログ専用オプション）</v>
      </c>
      <c r="J14" s="87" t="str">
        <f>B10</f>
        <v>メニューＣ</v>
      </c>
      <c r="K14" s="88" t="str">
        <f>B11</f>
        <v>メニューＤ</v>
      </c>
    </row>
    <row r="15" spans="2:11" ht="20.25" customHeight="1">
      <c r="B15" s="77" t="s">
        <v>56</v>
      </c>
      <c r="C15" s="66" t="str">
        <f>'削減'!F23</f>
        <v>□</v>
      </c>
      <c r="D15" s="66" t="str">
        <f>'削減'!F24</f>
        <v>□</v>
      </c>
      <c r="E15" s="66" t="str">
        <f>'削減'!K23</f>
        <v>□</v>
      </c>
      <c r="F15" s="66" t="str">
        <f>'削減'!F25</f>
        <v>□</v>
      </c>
      <c r="G15" s="66">
        <f>'削減'!K24</f>
        <v>0</v>
      </c>
      <c r="H15" s="66">
        <f>'削減'!K25</f>
        <v>0</v>
      </c>
      <c r="I15" s="66" t="str">
        <f>'削減'!F26</f>
        <v>□</v>
      </c>
      <c r="J15" s="89" t="str">
        <f>'削減'!F32</f>
        <v>□</v>
      </c>
      <c r="K15" s="90" t="str">
        <f>'削減'!K32</f>
        <v>□</v>
      </c>
    </row>
    <row r="16" spans="2:11" ht="20.25" customHeight="1" thickBot="1">
      <c r="B16" s="78" t="s">
        <v>57</v>
      </c>
      <c r="C16" s="73" t="str">
        <f>'削減'!F28</f>
        <v>□</v>
      </c>
      <c r="D16" s="73" t="str">
        <f>'削減'!F29</f>
        <v>□</v>
      </c>
      <c r="E16" s="73" t="str">
        <f>'削減'!K28</f>
        <v>□</v>
      </c>
      <c r="F16" s="73" t="str">
        <f>'削減'!F30</f>
        <v>□</v>
      </c>
      <c r="G16" s="73">
        <f>'削減'!K29</f>
        <v>0</v>
      </c>
      <c r="H16" s="73">
        <f>'削減'!K30</f>
        <v>0</v>
      </c>
      <c r="I16" s="73" t="str">
        <f>'削減'!F31</f>
        <v>□</v>
      </c>
      <c r="J16" s="91" t="str">
        <f>'削減'!F32</f>
        <v>□</v>
      </c>
      <c r="K16" s="92" t="str">
        <f>'削減'!K32</f>
        <v>□</v>
      </c>
    </row>
    <row r="17" spans="2:11" ht="20.25" customHeight="1" thickBot="1" thickTop="1">
      <c r="B17" s="79" t="s">
        <v>59</v>
      </c>
      <c r="C17" s="80" t="str">
        <f aca="true" t="shared" si="0" ref="C17:K17">IF(AND(C15="□",C16="□"),"なし",IF(AND(C15="□",C16="■"),"追加",IF(AND(C15="■",C16="□"),"解約",IF(AND(C15="■",C16="■"),"あり","エラー"))))</f>
        <v>なし</v>
      </c>
      <c r="D17" s="80" t="str">
        <f t="shared" si="0"/>
        <v>なし</v>
      </c>
      <c r="E17" s="80" t="str">
        <f t="shared" si="0"/>
        <v>なし</v>
      </c>
      <c r="F17" s="80" t="str">
        <f t="shared" si="0"/>
        <v>なし</v>
      </c>
      <c r="G17" s="80" t="str">
        <f t="shared" si="0"/>
        <v>エラー</v>
      </c>
      <c r="H17" s="80" t="str">
        <f t="shared" si="0"/>
        <v>エラー</v>
      </c>
      <c r="I17" s="80" t="str">
        <f t="shared" si="0"/>
        <v>なし</v>
      </c>
      <c r="J17" s="93" t="str">
        <f t="shared" si="0"/>
        <v>なし</v>
      </c>
      <c r="K17" s="106" t="str">
        <f t="shared" si="0"/>
        <v>なし</v>
      </c>
    </row>
    <row r="18" spans="2:11" ht="20.25" customHeight="1">
      <c r="B18" s="107"/>
      <c r="C18" s="107"/>
      <c r="D18" s="107"/>
      <c r="E18" s="107"/>
      <c r="F18" s="107"/>
      <c r="G18" s="107"/>
      <c r="H18" s="109"/>
      <c r="I18" s="109"/>
      <c r="J18" s="109"/>
      <c r="K18" s="109"/>
    </row>
    <row r="19" ht="14.25" customHeight="1" thickBot="1">
      <c r="B19" s="108" t="s">
        <v>71</v>
      </c>
    </row>
    <row r="20" spans="2:4" ht="13.5">
      <c r="B20" s="74" t="s">
        <v>58</v>
      </c>
      <c r="C20" s="75" t="s">
        <v>61</v>
      </c>
      <c r="D20" s="76" t="s">
        <v>62</v>
      </c>
    </row>
    <row r="21" spans="2:4" ht="16.5" customHeight="1">
      <c r="B21" s="84" t="s">
        <v>47</v>
      </c>
      <c r="C21" s="65">
        <f>IF(AND(E3-$C$5&gt;=0,E$17="解約",C$17="追加"),E3-$C$5,IF(AND(E3-$C$5&lt;0,C$17="追加",E$17="解約"),0,IF(C$17="追加",E3,IF(AND(C$17="あり",E3&gt;C3),E3-C3,0))))</f>
        <v>0</v>
      </c>
      <c r="D21" s="85">
        <f aca="true" t="shared" si="1" ref="D21:D29">E3</f>
        <v>0</v>
      </c>
    </row>
    <row r="22" spans="2:4" ht="16.5" customHeight="1">
      <c r="B22" s="84" t="s">
        <v>48</v>
      </c>
      <c r="C22" s="65">
        <f>IF(AND(E4-$C$5&gt;=0,E$17="解約",D$17="追加"),E4-$C$5,IF(AND(E4-$C$5&lt;0,D$17="追加",E$17="解約"),0,IF(D$17="追加",E4,IF(AND(D$17="あり",E4&gt;C4),E4-C4,0))))</f>
        <v>0</v>
      </c>
      <c r="D22" s="85">
        <f t="shared" si="1"/>
        <v>0</v>
      </c>
    </row>
    <row r="23" spans="2:4" ht="16.5" customHeight="1">
      <c r="B23" s="84" t="s">
        <v>49</v>
      </c>
      <c r="C23" s="65">
        <f>IF(E17="追加",E5,IF(AND(E17="あり",E5&gt;C5),E5-C5,0))</f>
        <v>0</v>
      </c>
      <c r="D23" s="85">
        <f t="shared" si="1"/>
        <v>0</v>
      </c>
    </row>
    <row r="24" spans="2:4" ht="16.5" customHeight="1">
      <c r="B24" s="84" t="s">
        <v>50</v>
      </c>
      <c r="C24" s="65">
        <f>IF(F17="追加",E6,IF(AND(F17="あり",E6&gt;C6),E6-C6,0))</f>
        <v>0</v>
      </c>
      <c r="D24" s="85">
        <f t="shared" si="1"/>
        <v>0</v>
      </c>
    </row>
    <row r="25" spans="2:4" ht="16.5" customHeight="1" thickBot="1">
      <c r="B25" s="126"/>
      <c r="C25" s="127">
        <f>IF(G17="追加",E7,IF(AND(G17="あり",E7&gt;C7),E7-C7,0))</f>
        <v>0</v>
      </c>
      <c r="D25" s="128">
        <f t="shared" si="1"/>
        <v>0</v>
      </c>
    </row>
    <row r="26" spans="2:4" ht="13.5">
      <c r="B26" s="123"/>
      <c r="C26" s="129">
        <f>IF(H17="追加",E8,IF(AND(H17="あり",E8&gt;C8),E8-C8,0))</f>
        <v>0</v>
      </c>
      <c r="D26" s="130">
        <f t="shared" si="1"/>
        <v>0</v>
      </c>
    </row>
    <row r="27" spans="2:4" ht="13.5">
      <c r="B27" s="123" t="str">
        <f>B9</f>
        <v>PC制御オプション（PC資産管理orPC操作ログ専用オプション）</v>
      </c>
      <c r="C27" s="145">
        <f>IF(I17="追加",E9,IF(AND(I17="あり",E9&gt;C9),E9-C9,0))</f>
        <v>0</v>
      </c>
      <c r="D27" s="124">
        <f t="shared" si="1"/>
        <v>0</v>
      </c>
    </row>
    <row r="28" spans="2:4" ht="13.5">
      <c r="B28" s="94" t="str">
        <f>B10</f>
        <v>メニューＣ</v>
      </c>
      <c r="C28" s="100">
        <f>IF(G21="追加",E10,IF(AND(G21="あり",E10&gt;C10),E10-C10,0))</f>
        <v>0</v>
      </c>
      <c r="D28" s="95">
        <f t="shared" si="1"/>
        <v>0</v>
      </c>
    </row>
    <row r="29" spans="2:4" ht="14.25" thickBot="1">
      <c r="B29" s="97" t="str">
        <f>B11</f>
        <v>メニューＤ</v>
      </c>
      <c r="C29" s="101">
        <f>IF(G22="追加",E11,IF(AND(G22="あり",E11&gt;C11),E11-C11,0))</f>
        <v>0</v>
      </c>
      <c r="D29" s="98">
        <f t="shared" si="1"/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F11" sqref="F11:T12"/>
    </sheetView>
  </sheetViews>
  <sheetFormatPr defaultColWidth="9.00390625" defaultRowHeight="13.5"/>
  <cols>
    <col min="2" max="2" width="16.875" style="0" customWidth="1"/>
    <col min="3" max="3" width="13.75390625" style="0" customWidth="1"/>
    <col min="4" max="4" width="15.25390625" style="0" customWidth="1"/>
    <col min="5" max="5" width="16.875" style="0" customWidth="1"/>
    <col min="6" max="11" width="14.875" style="0" customWidth="1"/>
  </cols>
  <sheetData>
    <row r="1" ht="14.25" thickBot="1">
      <c r="B1" s="108" t="s">
        <v>70</v>
      </c>
    </row>
    <row r="2" spans="2:5" ht="13.5">
      <c r="B2" s="81" t="s">
        <v>52</v>
      </c>
      <c r="C2" s="83" t="s">
        <v>63</v>
      </c>
      <c r="D2" s="86"/>
      <c r="E2" s="83" t="s">
        <v>64</v>
      </c>
    </row>
    <row r="3" spans="2:5" ht="16.5" customHeight="1">
      <c r="B3" s="84" t="s">
        <v>47</v>
      </c>
      <c r="C3" s="85">
        <f>IF('追加'!F23="■",'追加'!$U$23,0)</f>
        <v>0</v>
      </c>
      <c r="D3" s="69"/>
      <c r="E3" s="85">
        <f>IF('追加'!F28="■",'追加'!U28,0)</f>
        <v>0</v>
      </c>
    </row>
    <row r="4" spans="2:5" ht="16.5" customHeight="1">
      <c r="B4" s="84" t="s">
        <v>48</v>
      </c>
      <c r="C4" s="85">
        <f>IF('追加'!F24="■",'追加'!$U$23,0)</f>
        <v>0</v>
      </c>
      <c r="D4" s="69"/>
      <c r="E4" s="85">
        <f>IF('追加'!F29="■",'追加'!U28,0)</f>
        <v>0</v>
      </c>
    </row>
    <row r="5" spans="2:5" ht="16.5" customHeight="1">
      <c r="B5" s="84" t="s">
        <v>49</v>
      </c>
      <c r="C5" s="85">
        <f>IF('追加'!K23="■",'追加'!$U$23,0)</f>
        <v>0</v>
      </c>
      <c r="D5" s="69"/>
      <c r="E5" s="85">
        <f>IF('追加'!K28="■",'追加'!U28,0)</f>
        <v>0</v>
      </c>
    </row>
    <row r="6" spans="2:5" ht="16.5" customHeight="1">
      <c r="B6" s="84" t="s">
        <v>50</v>
      </c>
      <c r="C6" s="85">
        <f>IF('追加'!F25="■",'追加'!$U$23,0)</f>
        <v>0</v>
      </c>
      <c r="D6" s="69"/>
      <c r="E6" s="85">
        <f>IF('追加'!F30="■",'追加'!U28,0)</f>
        <v>0</v>
      </c>
    </row>
    <row r="7" spans="2:5" ht="16.5" customHeight="1">
      <c r="B7" s="123" t="s">
        <v>46</v>
      </c>
      <c r="C7" s="124">
        <f>IF('追加'!K24="■",'追加'!$U$23,0)</f>
        <v>0</v>
      </c>
      <c r="D7" s="125"/>
      <c r="E7" s="124">
        <f>IF('追加'!K29="■",'追加'!U28,0)</f>
        <v>0</v>
      </c>
    </row>
    <row r="8" spans="2:5" ht="16.5" customHeight="1">
      <c r="B8" s="123" t="s">
        <v>79</v>
      </c>
      <c r="C8" s="124">
        <f>IF('追加'!K25="■",'追加'!$U$23,0)</f>
        <v>0</v>
      </c>
      <c r="D8" s="125"/>
      <c r="E8" s="124">
        <f>IF('追加'!K30="■",'追加'!U28,0)</f>
        <v>0</v>
      </c>
    </row>
    <row r="9" spans="2:5" ht="16.5" customHeight="1">
      <c r="B9" s="123" t="str">
        <f>'追加'!G26</f>
        <v>PC制御オプション（PC資産管理orPC操作ログ専用オプション）</v>
      </c>
      <c r="C9" s="124">
        <f>IF('追加'!F26="■",'追加'!$U$23,0)</f>
        <v>0</v>
      </c>
      <c r="D9" s="125"/>
      <c r="E9" s="124">
        <f>IF('追加'!F31="■",'追加'!U28,0)</f>
        <v>0</v>
      </c>
    </row>
    <row r="10" spans="2:5" ht="16.5" customHeight="1">
      <c r="B10" s="94" t="str">
        <f>'追加'!G27</f>
        <v>メニューＣ</v>
      </c>
      <c r="C10" s="95">
        <f>IF('追加'!F27="■",'追加'!$U$23,0)</f>
        <v>0</v>
      </c>
      <c r="D10" s="96"/>
      <c r="E10" s="95">
        <f>IF('追加'!F32="■",'追加'!U32,0)</f>
        <v>0</v>
      </c>
    </row>
    <row r="11" spans="2:5" ht="14.25" thickBot="1">
      <c r="B11" s="97" t="str">
        <f>'追加'!L27</f>
        <v>メニューＤ</v>
      </c>
      <c r="C11" s="98">
        <f>IF('追加'!K27="■",'追加'!$U$23,0)</f>
        <v>0</v>
      </c>
      <c r="D11" s="99"/>
      <c r="E11" s="98">
        <f>IF('追加'!K32="■",'追加'!U33,0)</f>
        <v>0</v>
      </c>
    </row>
    <row r="13" ht="14.25" thickBot="1">
      <c r="B13" s="108" t="s">
        <v>69</v>
      </c>
    </row>
    <row r="14" spans="2:11" ht="15.75" customHeight="1">
      <c r="B14" s="81" t="s">
        <v>60</v>
      </c>
      <c r="C14" s="82" t="s">
        <v>47</v>
      </c>
      <c r="D14" s="82" t="s">
        <v>48</v>
      </c>
      <c r="E14" s="82" t="s">
        <v>49</v>
      </c>
      <c r="F14" s="82" t="s">
        <v>50</v>
      </c>
      <c r="G14" s="82"/>
      <c r="H14" s="82"/>
      <c r="I14" s="144" t="str">
        <f>B9</f>
        <v>PC制御オプション（PC資産管理orPC操作ログ専用オプション）</v>
      </c>
      <c r="J14" s="87" t="str">
        <f>B10</f>
        <v>メニューＣ</v>
      </c>
      <c r="K14" s="88" t="str">
        <f>B11</f>
        <v>メニューＤ</v>
      </c>
    </row>
    <row r="15" spans="2:11" ht="20.25" customHeight="1">
      <c r="B15" s="77" t="s">
        <v>56</v>
      </c>
      <c r="C15" s="66" t="str">
        <f>'追加'!F23</f>
        <v>□</v>
      </c>
      <c r="D15" s="66" t="str">
        <f>'追加'!F24</f>
        <v>□</v>
      </c>
      <c r="E15" s="66" t="str">
        <f>'追加'!K23</f>
        <v>□</v>
      </c>
      <c r="F15" s="66" t="str">
        <f>'追加'!F25</f>
        <v>□</v>
      </c>
      <c r="G15" s="66">
        <f>'追加'!K24</f>
        <v>0</v>
      </c>
      <c r="H15" s="66">
        <f>'追加'!K25</f>
        <v>0</v>
      </c>
      <c r="I15" s="66" t="str">
        <f>'追加'!F26</f>
        <v>□</v>
      </c>
      <c r="J15" s="89" t="str">
        <f>'追加'!F32</f>
        <v>□</v>
      </c>
      <c r="K15" s="90" t="str">
        <f>'追加'!K32</f>
        <v>□</v>
      </c>
    </row>
    <row r="16" spans="2:11" ht="20.25" customHeight="1" thickBot="1">
      <c r="B16" s="78" t="s">
        <v>57</v>
      </c>
      <c r="C16" s="73" t="str">
        <f>'追加'!F28</f>
        <v>□</v>
      </c>
      <c r="D16" s="73" t="str">
        <f>'追加'!F29</f>
        <v>□</v>
      </c>
      <c r="E16" s="73" t="str">
        <f>'追加'!K28</f>
        <v>□</v>
      </c>
      <c r="F16" s="73" t="str">
        <f>'追加'!F30</f>
        <v>□</v>
      </c>
      <c r="G16" s="73">
        <f>'追加'!K29</f>
        <v>0</v>
      </c>
      <c r="H16" s="73">
        <f>'追加'!K30</f>
        <v>0</v>
      </c>
      <c r="I16" s="73" t="str">
        <f>'追加'!F31</f>
        <v>□</v>
      </c>
      <c r="J16" s="91" t="str">
        <f>'追加'!F32</f>
        <v>□</v>
      </c>
      <c r="K16" s="92" t="str">
        <f>'追加'!K32</f>
        <v>□</v>
      </c>
    </row>
    <row r="17" spans="2:11" ht="20.25" customHeight="1" thickBot="1" thickTop="1">
      <c r="B17" s="79" t="s">
        <v>59</v>
      </c>
      <c r="C17" s="80" t="str">
        <f aca="true" t="shared" si="0" ref="C17:K17">IF(AND(C15="□",C16="□"),"なし",IF(AND(C15="□",C16="■"),"追加",IF(AND(C15="■",C16="□"),"解約",IF(AND(C15="■",C16="■"),"あり","エラー"))))</f>
        <v>なし</v>
      </c>
      <c r="D17" s="80" t="str">
        <f t="shared" si="0"/>
        <v>なし</v>
      </c>
      <c r="E17" s="80" t="str">
        <f t="shared" si="0"/>
        <v>なし</v>
      </c>
      <c r="F17" s="80" t="str">
        <f t="shared" si="0"/>
        <v>なし</v>
      </c>
      <c r="G17" s="80" t="str">
        <f t="shared" si="0"/>
        <v>エラー</v>
      </c>
      <c r="H17" s="80" t="str">
        <f t="shared" si="0"/>
        <v>エラー</v>
      </c>
      <c r="I17" s="80" t="str">
        <f t="shared" si="0"/>
        <v>なし</v>
      </c>
      <c r="J17" s="93" t="str">
        <f t="shared" si="0"/>
        <v>なし</v>
      </c>
      <c r="K17" s="106" t="str">
        <f t="shared" si="0"/>
        <v>なし</v>
      </c>
    </row>
    <row r="18" spans="2:11" ht="20.25" customHeight="1">
      <c r="B18" s="107"/>
      <c r="C18" s="107"/>
      <c r="D18" s="107"/>
      <c r="E18" s="107"/>
      <c r="F18" s="107"/>
      <c r="G18" s="107"/>
      <c r="H18" s="109"/>
      <c r="I18" s="109"/>
      <c r="J18" s="109"/>
      <c r="K18" s="109"/>
    </row>
    <row r="19" ht="14.25" customHeight="1" thickBot="1">
      <c r="B19" s="108" t="s">
        <v>71</v>
      </c>
    </row>
    <row r="20" spans="2:4" ht="13.5">
      <c r="B20" s="74" t="s">
        <v>26</v>
      </c>
      <c r="C20" s="75" t="s">
        <v>61</v>
      </c>
      <c r="D20" s="76" t="s">
        <v>62</v>
      </c>
    </row>
    <row r="21" spans="2:4" ht="16.5" customHeight="1">
      <c r="B21" s="84" t="s">
        <v>47</v>
      </c>
      <c r="C21" s="65">
        <f>IF(AND(E3-$C$5&gt;=0,E$17="解約",C$17="追加"),E3-$C$5,IF(AND(E3-$C$5&lt;0,C$17="追加",E$17="解約"),0,IF(C$17="追加",E3,IF(AND(C$17="あり",E3&gt;C3),E3-C3,0))))</f>
        <v>0</v>
      </c>
      <c r="D21" s="85">
        <f aca="true" t="shared" si="1" ref="D21:D29">E3</f>
        <v>0</v>
      </c>
    </row>
    <row r="22" spans="2:4" ht="16.5" customHeight="1">
      <c r="B22" s="84" t="s">
        <v>48</v>
      </c>
      <c r="C22" s="65">
        <f>IF(AND(E4-$C$5&gt;=0,E$17="解約",D$17="追加"),E4-$C$5,IF(AND(E4-$C$5&lt;0,D$17="追加",E$17="解約"),0,IF(D$17="追加",E4,IF(AND(D$17="あり",E4&gt;C4),E4-C4,0))))</f>
        <v>0</v>
      </c>
      <c r="D22" s="85">
        <f t="shared" si="1"/>
        <v>0</v>
      </c>
    </row>
    <row r="23" spans="2:4" ht="16.5" customHeight="1">
      <c r="B23" s="84" t="s">
        <v>49</v>
      </c>
      <c r="C23" s="65">
        <f>IF(E17="追加",E5,IF(AND(E17="あり",E5&gt;C5),E5-C5,0))</f>
        <v>0</v>
      </c>
      <c r="D23" s="85">
        <f t="shared" si="1"/>
        <v>0</v>
      </c>
    </row>
    <row r="24" spans="2:4" ht="16.5" customHeight="1">
      <c r="B24" s="84" t="s">
        <v>50</v>
      </c>
      <c r="C24" s="65">
        <f>IF(F17="追加",E6,IF(AND(F17="あり",E6&gt;C6),E6-C6,0))</f>
        <v>0</v>
      </c>
      <c r="D24" s="85">
        <f t="shared" si="1"/>
        <v>0</v>
      </c>
    </row>
    <row r="25" spans="2:4" ht="16.5" customHeight="1" thickBot="1">
      <c r="B25" s="126"/>
      <c r="C25" s="127">
        <f>IF(G17="追加",E7,IF(AND(G17="あり",E7&gt;C7),E7-C7,0))</f>
        <v>0</v>
      </c>
      <c r="D25" s="128">
        <f t="shared" si="1"/>
        <v>0</v>
      </c>
    </row>
    <row r="26" spans="2:4" ht="13.5">
      <c r="B26" s="123"/>
      <c r="C26" s="129">
        <f>IF(H17="追加",E8,IF(AND(H17="あり",E8&gt;C8),E8-C8,0))</f>
        <v>0</v>
      </c>
      <c r="D26" s="130">
        <f t="shared" si="1"/>
        <v>0</v>
      </c>
    </row>
    <row r="27" spans="2:4" ht="13.5">
      <c r="B27" s="123" t="str">
        <f>B9</f>
        <v>PC制御オプション（PC資産管理orPC操作ログ専用オプション）</v>
      </c>
      <c r="C27" s="145">
        <f>IF(I17="追加",E9,IF(AND(I17="あり",E9&gt;C9),E9-C9,0))</f>
        <v>0</v>
      </c>
      <c r="D27" s="124">
        <f t="shared" si="1"/>
        <v>0</v>
      </c>
    </row>
    <row r="28" spans="2:4" ht="13.5">
      <c r="B28" s="94" t="str">
        <f>B10</f>
        <v>メニューＣ</v>
      </c>
      <c r="C28" s="100">
        <f>IF(G21="追加",E10,IF(AND(G21="あり",E10&gt;C10),E10-C10,0))</f>
        <v>0</v>
      </c>
      <c r="D28" s="95">
        <f t="shared" si="1"/>
        <v>0</v>
      </c>
    </row>
    <row r="29" spans="2:4" ht="14.25" thickBot="1">
      <c r="B29" s="97" t="str">
        <f>B11</f>
        <v>メニューＤ</v>
      </c>
      <c r="C29" s="101">
        <f>IF(G22="追加",E11,IF(AND(G22="あり",E11&gt;C11),E11-C11,0))</f>
        <v>0</v>
      </c>
      <c r="D29" s="98">
        <f t="shared" si="1"/>
        <v>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85" zoomScaleNormal="85" zoomScalePageLayoutView="0" workbookViewId="0" topLeftCell="A7">
      <selection activeCell="F11" sqref="F11:T12"/>
    </sheetView>
  </sheetViews>
  <sheetFormatPr defaultColWidth="9.00390625" defaultRowHeight="18" customHeight="1"/>
  <cols>
    <col min="1" max="1" width="50.625" style="23" bestFit="1" customWidth="1"/>
    <col min="2" max="6" width="18.75390625" style="23" customWidth="1"/>
    <col min="7" max="10" width="13.875" style="23" customWidth="1"/>
    <col min="11" max="13" width="9.00390625" style="23" customWidth="1"/>
    <col min="14" max="14" width="21.75390625" style="23" bestFit="1" customWidth="1"/>
    <col min="15" max="16384" width="9.00390625" style="23" customWidth="1"/>
  </cols>
  <sheetData>
    <row r="1" spans="1:10" ht="18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22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 customHeight="1">
      <c r="A3" s="267" t="s">
        <v>26</v>
      </c>
      <c r="B3" s="267" t="s">
        <v>18</v>
      </c>
      <c r="C3" s="266" t="s">
        <v>21</v>
      </c>
      <c r="D3" s="266"/>
      <c r="E3" s="266" t="s">
        <v>22</v>
      </c>
      <c r="F3" s="266"/>
      <c r="G3" s="24"/>
      <c r="H3" s="24"/>
      <c r="I3" s="24"/>
      <c r="J3" s="24"/>
    </row>
    <row r="4" spans="1:10" ht="18" customHeight="1">
      <c r="A4" s="267"/>
      <c r="B4" s="267"/>
      <c r="C4" s="25" t="s">
        <v>23</v>
      </c>
      <c r="D4" s="25" t="s">
        <v>24</v>
      </c>
      <c r="E4" s="25" t="s">
        <v>23</v>
      </c>
      <c r="F4" s="25" t="s">
        <v>24</v>
      </c>
      <c r="G4" s="24"/>
      <c r="H4" s="24"/>
      <c r="I4" s="24"/>
      <c r="J4" s="24"/>
    </row>
    <row r="5" spans="1:10" ht="18" customHeight="1">
      <c r="A5" s="36" t="s">
        <v>37</v>
      </c>
      <c r="B5" s="37">
        <v>51001</v>
      </c>
      <c r="C5" s="38"/>
      <c r="D5" s="38"/>
      <c r="E5" s="38"/>
      <c r="F5" s="38"/>
      <c r="G5" s="24"/>
      <c r="H5" s="24"/>
      <c r="I5" s="24"/>
      <c r="J5" s="24"/>
    </row>
    <row r="6" spans="1:10" ht="18" customHeight="1">
      <c r="A6" s="36" t="s">
        <v>38</v>
      </c>
      <c r="B6" s="37">
        <v>51002</v>
      </c>
      <c r="C6" s="38"/>
      <c r="D6" s="38"/>
      <c r="E6" s="38"/>
      <c r="F6" s="38"/>
      <c r="G6" s="24"/>
      <c r="H6" s="24"/>
      <c r="I6" s="24"/>
      <c r="J6" s="24"/>
    </row>
    <row r="7" spans="1:10" ht="43.5" customHeight="1">
      <c r="A7" s="39" t="s">
        <v>39</v>
      </c>
      <c r="B7" s="37">
        <v>51003</v>
      </c>
      <c r="C7" s="38"/>
      <c r="D7" s="38"/>
      <c r="E7" s="38"/>
      <c r="F7" s="38"/>
      <c r="G7" s="24"/>
      <c r="H7" s="24"/>
      <c r="I7" s="24"/>
      <c r="J7" s="24"/>
    </row>
    <row r="8" spans="1:10" ht="27" customHeight="1">
      <c r="A8" s="39" t="s">
        <v>40</v>
      </c>
      <c r="B8" s="37">
        <v>51004</v>
      </c>
      <c r="C8" s="38"/>
      <c r="D8" s="38"/>
      <c r="E8" s="38"/>
      <c r="F8" s="38"/>
      <c r="G8" s="24"/>
      <c r="H8" s="24"/>
      <c r="I8" s="24"/>
      <c r="J8" s="24"/>
    </row>
    <row r="9" spans="1:10" ht="18" customHeight="1">
      <c r="A9" s="40" t="s">
        <v>41</v>
      </c>
      <c r="B9" s="37">
        <v>51005</v>
      </c>
      <c r="C9" s="38"/>
      <c r="D9" s="38"/>
      <c r="E9" s="38"/>
      <c r="F9" s="38"/>
      <c r="G9" s="24"/>
      <c r="H9" s="24"/>
      <c r="I9" s="24"/>
      <c r="J9" s="24"/>
    </row>
    <row r="10" spans="1:10" ht="18" customHeight="1">
      <c r="A10" s="40" t="s">
        <v>42</v>
      </c>
      <c r="B10" s="37">
        <v>51006</v>
      </c>
      <c r="C10" s="38"/>
      <c r="D10" s="38"/>
      <c r="E10" s="38"/>
      <c r="F10" s="38"/>
      <c r="G10" s="24"/>
      <c r="H10" s="24"/>
      <c r="I10" s="24"/>
      <c r="J10" s="24"/>
    </row>
    <row r="11" spans="1:10" ht="18" customHeight="1">
      <c r="A11" s="40" t="s">
        <v>44</v>
      </c>
      <c r="B11" s="37">
        <v>51007</v>
      </c>
      <c r="C11" s="38"/>
      <c r="D11" s="38"/>
      <c r="E11" s="38"/>
      <c r="F11" s="38"/>
      <c r="G11" s="24"/>
      <c r="H11" s="24"/>
      <c r="I11" s="24"/>
      <c r="J11" s="24"/>
    </row>
    <row r="12" spans="1:10" ht="18" customHeight="1">
      <c r="A12" s="40" t="s">
        <v>43</v>
      </c>
      <c r="B12" s="37">
        <v>51008</v>
      </c>
      <c r="C12" s="38"/>
      <c r="D12" s="38"/>
      <c r="E12" s="38"/>
      <c r="F12" s="38"/>
      <c r="G12" s="24"/>
      <c r="H12" s="24"/>
      <c r="I12" s="24"/>
      <c r="J12" s="24"/>
    </row>
    <row r="13" spans="1:6" ht="18" customHeight="1">
      <c r="A13" s="41" t="s">
        <v>45</v>
      </c>
      <c r="B13" s="37">
        <v>51009</v>
      </c>
      <c r="C13" s="41"/>
      <c r="D13" s="41"/>
      <c r="E13" s="38"/>
      <c r="F13" s="38"/>
    </row>
    <row r="14" spans="1:15" ht="18" customHeight="1">
      <c r="A14" s="131" t="s">
        <v>67</v>
      </c>
      <c r="B14" s="132">
        <v>51010</v>
      </c>
      <c r="C14" s="133"/>
      <c r="D14" s="133"/>
      <c r="E14" s="133"/>
      <c r="F14" s="133"/>
      <c r="H14"/>
      <c r="I14"/>
      <c r="O14"/>
    </row>
    <row r="15" spans="1:15" ht="18" customHeight="1">
      <c r="A15" s="134" t="s">
        <v>68</v>
      </c>
      <c r="B15" s="132">
        <v>51011</v>
      </c>
      <c r="C15" s="133"/>
      <c r="D15" s="133"/>
      <c r="E15" s="133"/>
      <c r="F15" s="133"/>
      <c r="H15"/>
      <c r="I15"/>
      <c r="O15"/>
    </row>
    <row r="16" spans="1:15" ht="18" customHeight="1">
      <c r="A16" s="134" t="s">
        <v>83</v>
      </c>
      <c r="B16" s="132">
        <v>51014</v>
      </c>
      <c r="C16" s="133"/>
      <c r="D16" s="133"/>
      <c r="E16" s="133"/>
      <c r="F16" s="133"/>
      <c r="H16"/>
      <c r="I16"/>
      <c r="O16"/>
    </row>
    <row r="17" spans="1:15" ht="18" customHeight="1">
      <c r="A17" s="134" t="s">
        <v>84</v>
      </c>
      <c r="B17" s="132">
        <v>51015</v>
      </c>
      <c r="C17" s="133"/>
      <c r="D17" s="133"/>
      <c r="E17" s="133"/>
      <c r="F17" s="133"/>
      <c r="H17"/>
      <c r="I17"/>
      <c r="O17"/>
    </row>
    <row r="18" spans="1:15" ht="18" customHeight="1">
      <c r="A18" s="134" t="s">
        <v>81</v>
      </c>
      <c r="B18" s="132">
        <v>51018</v>
      </c>
      <c r="C18" s="133"/>
      <c r="D18" s="133"/>
      <c r="E18" s="133"/>
      <c r="F18" s="133"/>
      <c r="H18"/>
      <c r="I18"/>
      <c r="O18"/>
    </row>
    <row r="19" spans="1:15" ht="18" customHeight="1">
      <c r="A19" s="134" t="s">
        <v>82</v>
      </c>
      <c r="B19" s="132">
        <v>51019</v>
      </c>
      <c r="C19" s="133"/>
      <c r="D19" s="133"/>
      <c r="E19" s="133"/>
      <c r="F19" s="133"/>
      <c r="H19"/>
      <c r="I19"/>
      <c r="O19"/>
    </row>
    <row r="20" spans="1:15" ht="18" customHeight="1">
      <c r="A20" s="103" t="s">
        <v>72</v>
      </c>
      <c r="B20" s="102"/>
      <c r="C20" s="103"/>
      <c r="D20" s="103"/>
      <c r="E20" s="103"/>
      <c r="F20" s="103"/>
      <c r="H20"/>
      <c r="I20"/>
      <c r="O20"/>
    </row>
    <row r="21" spans="1:15" ht="18" customHeight="1">
      <c r="A21" s="103" t="s">
        <v>73</v>
      </c>
      <c r="B21" s="102"/>
      <c r="C21" s="103"/>
      <c r="D21" s="103"/>
      <c r="E21" s="103"/>
      <c r="F21" s="103"/>
      <c r="H21"/>
      <c r="I21"/>
      <c r="O21"/>
    </row>
    <row r="22" spans="1:15" ht="18" customHeight="1">
      <c r="A22" s="103" t="s">
        <v>74</v>
      </c>
      <c r="B22" s="102"/>
      <c r="C22" s="103"/>
      <c r="D22" s="103"/>
      <c r="E22" s="103"/>
      <c r="F22" s="103"/>
      <c r="H22"/>
      <c r="I22"/>
      <c r="O22"/>
    </row>
    <row r="23" spans="1:6" ht="18" customHeight="1">
      <c r="A23" s="103" t="s">
        <v>75</v>
      </c>
      <c r="B23" s="102"/>
      <c r="C23" s="103"/>
      <c r="D23" s="103"/>
      <c r="E23" s="103"/>
      <c r="F23" s="103"/>
    </row>
  </sheetData>
  <sheetProtection/>
  <mergeCells count="4">
    <mergeCell ref="C3:D3"/>
    <mergeCell ref="E3:F3"/>
    <mergeCell ref="A3:A4"/>
    <mergeCell ref="B3:B4"/>
  </mergeCells>
  <printOptions/>
  <pageMargins left="0.75" right="0.75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KDDI</dc:creator>
  <cp:keywords/>
  <dc:description/>
  <cp:lastModifiedBy>0</cp:lastModifiedBy>
  <cp:lastPrinted>2010-07-22T08:49:37Z</cp:lastPrinted>
  <dcterms:created xsi:type="dcterms:W3CDTF">2010-03-16T04:46:01Z</dcterms:created>
  <dcterms:modified xsi:type="dcterms:W3CDTF">2016-11-18T05:41:52Z</dcterms:modified>
  <cp:category/>
  <cp:version/>
  <cp:contentType/>
  <cp:contentStatus/>
</cp:coreProperties>
</file>